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1.20.116\suidou\総務係\●武内（さわるな）\武内（さわるな）\●平成26年度（H26.4.1）～\㉑調査もの\H31\㊳経営比較分析表の分析等\【経営比較分析表】2018_392103_46_010\"/>
    </mc:Choice>
  </mc:AlternateContent>
  <workbookProtection workbookAlgorithmName="SHA-512" workbookHashValue="OjZuurLVkc6CM1e9zPD+sSLuLugvu5B/7P/06CP80PLWOkQeb+WV1RLcDpo7MXnQqvEl+qvt8pLjG7c/AdUh6Q==" workbookSaltValue="p1fwYlWae1O3lSQwtDPob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<sst xmlns="http://schemas.openxmlformats.org/spreadsheetml/2006/main" count="220" uniqueCount="108">
  <si>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</si>
  <si>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</si>
  <si>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</si>
  <si>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</si>
  <si>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</si>
  <si>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</si>
  <si>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</si>
  <si>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</si>
  <si>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</si>
  <si>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</si>
  <si>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</si>
  <si>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</si>
  <si>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</si>
  <si>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</si>
  <si>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</si>
  <si>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</si>
  <si>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</si>
  <si>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</si>
  <si>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</si>
  <si>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</si>
  <si>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</si>
  <si>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</si>
  <si>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</si>
  <si>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</si>
  <si>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</si>
  <si>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</si>
  <si>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</si>
  <si>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</si>
  <si>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</si>
  <si>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</si>
  <si>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</si>
  <si>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</si>
  <si>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</si>
  <si>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</si>
  <si>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</si>
  <si>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</si>
  <si>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</si>
  <si>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</si>
  <si>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</si>
  <si>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</si>
  <si>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</si>
  <si>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</si>
  <si>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</si>
  <si>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</si>
  <si>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</si>
  <si>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</si>
  <si>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</si>
  <si>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</si>
  <si>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</si>
  <si>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</si>
  <si>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</si>
  <si>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</si>
  <si>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</si>
  <si>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</si>
  <si>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</si>
  <si>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</si>
  <si>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</si>
  <si>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</si>
  <si>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</si>
  <si>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</si>
  <si>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</si>
  <si>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</si>
  <si>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</si>
  <si>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</si>
  <si>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</si>
  <si>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</si>
  <si>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</si>
  <si>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</si>
  <si>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</si>
  <si>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</si>
  <si>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</si>
  <si>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</si>
  <si>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</si>
  <si>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</si>
  <si>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</si>
  <si>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</si>
  <si>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</si>
  <si>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</si>
  <si>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</si>
  <si>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</si>
  <si>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</si>
  <si>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</si>
  <si>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</si>
  <si>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</si>
  <si>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</si>
  <si>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</si>
  <si>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</si>
  <si>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</si>
  <si>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</si>
  <si>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</si>
  <si>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</si>
  <si>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</si>
  <si>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</si>
  <si>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四万十市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</si>
  <si>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</si>
  <si>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</si>
  <si>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</si>
  <si>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</si>
  <si>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</si>
  <si>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</si>
  <si>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</si>
  <si>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</si>
  <si>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</si>
  <si>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</si>
  <si>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</si>
  <si>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１.基幹管路の耐震化　　　　　　　　　　　　　　　　　　　　　　２.法定耐用年数を経過した老朽管への対応　　　　　　　　３.給水人口・有収水量の減少に伴う給水収益の減少　　　　　　　　　　　　　　　　　　　　　４.簡易水道事業との統合　　　　　　　　　　　　　　　など水道事業を取りまく環境は厳しく、課題は山積しています。その課題に取り組みつつ、水道事業の安定経営を継続することができるよう平成28年4月に水道料金の増額改定を行いました。これにより、過度に企業債に依存することなく、緊急性の高い『基幹管路の耐震化工事』などに積極的に予算配分することができるようになりました。今後も水道事業の安定経営に留意しつつ、『災害に強い水道』をつくることができるよう取り組んでまいります。</t>
    <phoneticPr fontId="4"/>
  </si>
  <si>
    <t>①有形固定資産減価償却率
②管路経年化率　　　　　　　　　　　　　　　　　　　　③管路更新率　　　　　　　　　　　　　　　　　　　　　【分析】法定耐用年数を超えた老朽管の割合が増え続けており、より計画的に布設替工事を実施する必要がある。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</si>
  <si>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①経常収支比率 　　　                             　　　　　　【分析】毎年、黒字経営が継続できており、経常収支比率は、ほぼ類似団体並である。　　　　　　　　　　　　　　　　　
②累積欠損金比率　累積欠損金なし　　　　　　　
③流動比率　　　　　　　　　　　　　　　　　　　　　　　【分析】類似団体と比較すると流動比率は低いが、流動比率100％以上、資金残高の増を維持している。　　　　　　　　　　　　　　　　　
④企業債残高対給水収益比率　　　　　　　　　　　　【分析】企業債の発行の抑制により残高は年々減少しているが、給水収益の減により、企業債残高対給水収益比率は増となった。　　　　　　　
⑤料金回収率                              　　　　 【分析】類似団体と比較しても良好であり、100％以上が継続できている。　　　　　　
⑥給水原価　　　　　　　　　　　　　　　　　　　　【分析】給水原価は、類似団体と比較しても安価で推移している。　　　　　　　　　　　　　　　　　　　　
⑦施設利用率　　　　　　　　　　　　　　　　　　　【分析】類似団体と比較し施設利用率は低い。今後も配水量の減少傾向は継続するものと考えられ、施設の更新時には適正規模の検討が必要である。　　　　　　　                  ⑧有収率　　　　　　　　　　　　　　　　　　　　　【分析】配水管の破損事故が多く、有収率が低下した。今後も漏水調査を実施することで、漏水の早期発見・修理を行い、有収率の向上に努めていく。　　　　　　　　　　　　　　　　　</t>
    <rPh sb="174" eb="175">
      <t>ヒク</t>
    </rPh>
    <rPh sb="178" eb="180">
      <t>リュウドウ</t>
    </rPh>
    <rPh sb="180" eb="182">
      <t>ヒリツ</t>
    </rPh>
    <rPh sb="186" eb="188">
      <t>イジョウ</t>
    </rPh>
    <rPh sb="189" eb="191">
      <t>シキン</t>
    </rPh>
    <rPh sb="191" eb="193">
      <t>ザンダカ</t>
    </rPh>
    <rPh sb="194" eb="195">
      <t>ゾウ</t>
    </rPh>
    <rPh sb="196" eb="198">
      <t>イジ</t>
    </rPh>
    <rPh sb="257" eb="259">
      <t>ヨクセイ</t>
    </rPh>
    <rPh sb="275" eb="277">
      <t>キュウスイ</t>
    </rPh>
    <rPh sb="277" eb="279">
      <t>シュウエキ</t>
    </rPh>
    <rPh sb="280" eb="281">
      <t>ゲン</t>
    </rPh>
    <rPh sb="285" eb="287">
      <t>キギョウ</t>
    </rPh>
    <rPh sb="287" eb="288">
      <t>サイ</t>
    </rPh>
    <rPh sb="288" eb="290">
      <t>ザンダカ</t>
    </rPh>
    <rPh sb="290" eb="291">
      <t>タイ</t>
    </rPh>
    <rPh sb="291" eb="293">
      <t>キュウスイ</t>
    </rPh>
    <rPh sb="293" eb="295">
      <t>シュウエキ</t>
    </rPh>
    <rPh sb="295" eb="297">
      <t>ヒリツ</t>
    </rPh>
    <rPh sb="298" eb="299">
      <t>ゾウ</t>
    </rPh>
    <rPh sb="544" eb="546">
      <t>コウシン</t>
    </rPh>
    <rPh sb="546" eb="547">
      <t>ジ</t>
    </rPh>
    <rPh sb="554" eb="556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</si>
</sst>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0.49</c:v>
                </c:pt>
                <c:pt idx="2">
                  <c:v>0.64</c:v>
                </c:pt>
                <c:pt idx="3">
                  <c:v>0.66</c:v>
                </c:pt>
                <c:pt idx="4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2-45FF-A84C-F73BA822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14833712"/>
        <c:axId val="-61482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0.71</c:v>
                </c:pt>
                <c:pt idx="3">
                  <c:v>0.54</c:v>
                </c:pt>
                <c:pt idx="4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12-45FF-A84C-F73BA822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4833712"/>
        <c:axId val="-614829360"/>
      </c:lineChart>
      <c:dateAx>
        <c:axId val="-61483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14829360"/>
        <c:crosses val="autoZero"/>
        <c:auto val="1"/>
        <c:lblOffset val="100"/>
        <c:baseTimeUnit val="years"/>
      </c:dateAx>
      <c:valAx>
        <c:axId val="-61482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1483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46.36</c:v>
                </c:pt>
                <c:pt idx="1">
                  <c:v>48.59</c:v>
                </c:pt>
                <c:pt idx="2">
                  <c:v>47.37</c:v>
                </c:pt>
                <c:pt idx="3">
                  <c:v>47.45</c:v>
                </c:pt>
                <c:pt idx="4">
                  <c:v>46.88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AD-42BA-90F9-45A8F0AF8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9233792"/>
        <c:axId val="-57921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55.13</c:v>
                </c:pt>
                <c:pt idx="1">
                  <c:v>54.77</c:v>
                </c:pt>
                <c:pt idx="2">
                  <c:v>54.92</c:v>
                </c:pt>
                <c:pt idx="3">
                  <c:v>55.63</c:v>
                </c:pt>
                <c:pt idx="4">
                  <c:v>55.03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AD-42BA-90F9-45A8F0AF8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9233792"/>
        <c:axId val="-579219648"/>
      </c:lineChart>
      <c:dateAx>
        <c:axId val="-57923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579219648"/>
        <c:crosses val="autoZero"/>
        <c:auto val="1"/>
        <c:lblOffset val="100"/>
        <c:baseTimeUnit val="years"/>
      </c:dateAx>
      <c:valAx>
        <c:axId val="-57921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57923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79.900000000000006</c:v>
                </c:pt>
                <c:pt idx="2">
                  <c:v>80.13</c:v>
                </c:pt>
                <c:pt idx="3">
                  <c:v>79.67</c:v>
                </c:pt>
                <c:pt idx="4">
                  <c:v>78.319999999999993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77-45F8-A877-3B34B8CEE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9231616"/>
        <c:axId val="-57923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82.89</c:v>
                </c:pt>
                <c:pt idx="2">
                  <c:v>82.66</c:v>
                </c:pt>
                <c:pt idx="3">
                  <c:v>82.04</c:v>
                </c:pt>
                <c:pt idx="4">
                  <c:v>81.900000000000006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77-45F8-A877-3B34B8CEE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9231616"/>
        <c:axId val="-579232704"/>
      </c:lineChart>
      <c:dateAx>
        <c:axId val="-57923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579232704"/>
        <c:crosses val="autoZero"/>
        <c:auto val="1"/>
        <c:lblOffset val="100"/>
        <c:baseTimeUnit val="years"/>
      </c:dateAx>
      <c:valAx>
        <c:axId val="-57923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57923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117.77</c:v>
                </c:pt>
                <c:pt idx="1">
                  <c:v>110.29</c:v>
                </c:pt>
                <c:pt idx="2">
                  <c:v>128.52000000000001</c:v>
                </c:pt>
                <c:pt idx="3">
                  <c:v>130.59</c:v>
                </c:pt>
                <c:pt idx="4">
                  <c:v>128.35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59-4AE4-9D4A-70D2CD8D1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14830448"/>
        <c:axId val="-61482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111.21</c:v>
                </c:pt>
                <c:pt idx="2">
                  <c:v>111.71</c:v>
                </c:pt>
                <c:pt idx="3">
                  <c:v>110.05</c:v>
                </c:pt>
                <c:pt idx="4">
                  <c:v>108.87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59-4AE4-9D4A-70D2CD8D1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4830448"/>
        <c:axId val="-614828816"/>
      </c:lineChart>
      <c:dateAx>
        <c:axId val="-61483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14828816"/>
        <c:crosses val="autoZero"/>
        <c:auto val="1"/>
        <c:lblOffset val="100"/>
        <c:baseTimeUnit val="years"/>
      </c:dateAx>
      <c:valAx>
        <c:axId val="-614828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1483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48.79</c:v>
                </c:pt>
                <c:pt idx="1">
                  <c:v>49.68</c:v>
                </c:pt>
                <c:pt idx="2">
                  <c:v>50.42</c:v>
                </c:pt>
                <c:pt idx="3">
                  <c:v>51.16</c:v>
                </c:pt>
                <c:pt idx="4">
                  <c:v>51.57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3-43D5-93BC-AFB2AA02F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14838064"/>
        <c:axId val="-61483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46.66</c:v>
                </c:pt>
                <c:pt idx="1">
                  <c:v>47.46</c:v>
                </c:pt>
                <c:pt idx="2">
                  <c:v>48.49</c:v>
                </c:pt>
                <c:pt idx="3">
                  <c:v>48.05</c:v>
                </c:pt>
                <c:pt idx="4">
                  <c:v>48.87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23-43D5-93BC-AFB2AA02F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4838064"/>
        <c:axId val="-614835888"/>
      </c:lineChart>
      <c:dateAx>
        <c:axId val="-61483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14835888"/>
        <c:crosses val="autoZero"/>
        <c:auto val="1"/>
        <c:lblOffset val="100"/>
        <c:baseTimeUnit val="years"/>
      </c:dateAx>
      <c:valAx>
        <c:axId val="-61483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1483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28.55</c:v>
                </c:pt>
                <c:pt idx="1">
                  <c:v>29.34</c:v>
                </c:pt>
                <c:pt idx="2">
                  <c:v>30.54</c:v>
                </c:pt>
                <c:pt idx="3">
                  <c:v>31.7</c:v>
                </c:pt>
                <c:pt idx="4">
                  <c:v>32.99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0E-4FDF-8A61-73E6A1D5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14834256"/>
        <c:axId val="-61482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9.85</c:v>
                </c:pt>
                <c:pt idx="1">
                  <c:v>9.7100000000000009</c:v>
                </c:pt>
                <c:pt idx="2">
                  <c:v>12.79</c:v>
                </c:pt>
                <c:pt idx="3">
                  <c:v>13.39</c:v>
                </c:pt>
                <c:pt idx="4">
                  <c:v>14.85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0E-4FDF-8A61-73E6A1D5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4834256"/>
        <c:axId val="-614827728"/>
      </c:lineChart>
      <c:dateAx>
        <c:axId val="-61483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14827728"/>
        <c:crosses val="autoZero"/>
        <c:auto val="1"/>
        <c:lblOffset val="100"/>
        <c:baseTimeUnit val="years"/>
      </c:dateAx>
      <c:valAx>
        <c:axId val="-61482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1483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1E-41D9-B449-00C3D1CEC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14835344"/>
        <c:axId val="-61482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2.8</c:v>
                </c:pt>
                <c:pt idx="1">
                  <c:v>1.93</c:v>
                </c:pt>
                <c:pt idx="2">
                  <c:v>1.72</c:v>
                </c:pt>
                <c:pt idx="3">
                  <c:v>2.64</c:v>
                </c:pt>
                <c:pt idx="4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1E-41D9-B449-00C3D1CEC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4835344"/>
        <c:axId val="-614826640"/>
      </c:lineChart>
      <c:dateAx>
        <c:axId val="-61483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14826640"/>
        <c:crosses val="autoZero"/>
        <c:auto val="1"/>
        <c:lblOffset val="100"/>
        <c:baseTimeUnit val="years"/>
      </c:dateAx>
      <c:valAx>
        <c:axId val="-614826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1483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176.02</c:v>
                </c:pt>
                <c:pt idx="1">
                  <c:v>171.08</c:v>
                </c:pt>
                <c:pt idx="2">
                  <c:v>178.01</c:v>
                </c:pt>
                <c:pt idx="3">
                  <c:v>193.63</c:v>
                </c:pt>
                <c:pt idx="4">
                  <c:v>205.6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7-4083-8508-188C1D7D3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14826096"/>
        <c:axId val="-61482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381.53</c:v>
                </c:pt>
                <c:pt idx="1">
                  <c:v>391.54</c:v>
                </c:pt>
                <c:pt idx="2">
                  <c:v>384.34</c:v>
                </c:pt>
                <c:pt idx="3">
                  <c:v>359.47</c:v>
                </c:pt>
                <c:pt idx="4">
                  <c:v>369.69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17-4083-8508-188C1D7D3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4826096"/>
        <c:axId val="-614825552"/>
      </c:lineChart>
      <c:dateAx>
        <c:axId val="-61482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14825552"/>
        <c:crosses val="autoZero"/>
        <c:auto val="1"/>
        <c:lblOffset val="100"/>
        <c:baseTimeUnit val="years"/>
      </c:dateAx>
      <c:valAx>
        <c:axId val="-614825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1482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600.76</c:v>
                </c:pt>
                <c:pt idx="1">
                  <c:v>590.34</c:v>
                </c:pt>
                <c:pt idx="2">
                  <c:v>511.33</c:v>
                </c:pt>
                <c:pt idx="3">
                  <c:v>502.37</c:v>
                </c:pt>
                <c:pt idx="4">
                  <c:v>508.41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22-419F-9F8A-CE36E2B7E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14831536"/>
        <c:axId val="-61484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393.27</c:v>
                </c:pt>
                <c:pt idx="1">
                  <c:v>386.97</c:v>
                </c:pt>
                <c:pt idx="2">
                  <c:v>380.58</c:v>
                </c:pt>
                <c:pt idx="3">
                  <c:v>401.79</c:v>
                </c:pt>
                <c:pt idx="4">
                  <c:v>402.99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22-419F-9F8A-CE36E2B7E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4831536"/>
        <c:axId val="-614840240"/>
      </c:lineChart>
      <c:dateAx>
        <c:axId val="-61483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14840240"/>
        <c:crosses val="autoZero"/>
        <c:auto val="1"/>
        <c:lblOffset val="100"/>
        <c:baseTimeUnit val="years"/>
      </c:dateAx>
      <c:valAx>
        <c:axId val="-614840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1483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115.51</c:v>
                </c:pt>
                <c:pt idx="1">
                  <c:v>106.66</c:v>
                </c:pt>
                <c:pt idx="2">
                  <c:v>125.6</c:v>
                </c:pt>
                <c:pt idx="3">
                  <c:v>122.12</c:v>
                </c:pt>
                <c:pt idx="4">
                  <c:v>126.24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28-465C-8216-C8F17E37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14840784"/>
        <c:axId val="-61483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101.72</c:v>
                </c:pt>
                <c:pt idx="2">
                  <c:v>102.38</c:v>
                </c:pt>
                <c:pt idx="3">
                  <c:v>100.12</c:v>
                </c:pt>
                <c:pt idx="4">
                  <c:v>98.66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28-465C-8216-C8F17E37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4840784"/>
        <c:axId val="-614837520"/>
      </c:lineChart>
      <c:dateAx>
        <c:axId val="-61484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14837520"/>
        <c:crosses val="autoZero"/>
        <c:auto val="1"/>
        <c:lblOffset val="100"/>
        <c:baseTimeUnit val="years"/>
      </c:dateAx>
      <c:valAx>
        <c:axId val="-61483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1484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96.66</c:v>
                </c:pt>
                <c:pt idx="1">
                  <c:v>104.81</c:v>
                </c:pt>
                <c:pt idx="2">
                  <c:v>105.2</c:v>
                </c:pt>
                <c:pt idx="3">
                  <c:v>110.14</c:v>
                </c:pt>
                <c:pt idx="4">
                  <c:v>106.7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2E-4313-9251-2A6BBF592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14833168"/>
        <c:axId val="-61483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169.82</c:v>
                </c:pt>
                <c:pt idx="1">
                  <c:v>168.2</c:v>
                </c:pt>
                <c:pt idx="2">
                  <c:v>168.67</c:v>
                </c:pt>
                <c:pt idx="3">
                  <c:v>174.97</c:v>
                </c:pt>
                <c:pt idx="4">
                  <c:v>178.59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2E-4313-9251-2A6BBF592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4833168"/>
        <c:axId val="-614836976"/>
      </c:lineChart>
      <c:dateAx>
        <c:axId val="-61483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14836976"/>
        <c:crosses val="autoZero"/>
        <c:auto val="1"/>
        <c:lblOffset val="100"/>
        <c:baseTimeUnit val="years"/>
      </c:dateAx>
      <c:valAx>
        <c:axId val="-61483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1483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O1" zoomScale="80" zoomScaleNormal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高知県　四万十市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A6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34001</v>
      </c>
      <c r="AM8" s="70"/>
      <c r="AN8" s="70"/>
      <c r="AO8" s="70"/>
      <c r="AP8" s="70"/>
      <c r="AQ8" s="70"/>
      <c r="AR8" s="70"/>
      <c r="AS8" s="70"/>
      <c r="AT8" s="66">
        <f>データ!$S$6</f>
        <v>632.29</v>
      </c>
      <c r="AU8" s="67"/>
      <c r="AV8" s="67"/>
      <c r="AW8" s="67"/>
      <c r="AX8" s="67"/>
      <c r="AY8" s="67"/>
      <c r="AZ8" s="67"/>
      <c r="BA8" s="67"/>
      <c r="BB8" s="69">
        <f>データ!$T$6</f>
        <v>53.77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46.4</v>
      </c>
      <c r="J10" s="67"/>
      <c r="K10" s="67"/>
      <c r="L10" s="67"/>
      <c r="M10" s="67"/>
      <c r="N10" s="67"/>
      <c r="O10" s="68"/>
      <c r="P10" s="69">
        <f>データ!$P$6</f>
        <v>73.180000000000007</v>
      </c>
      <c r="Q10" s="69"/>
      <c r="R10" s="69"/>
      <c r="S10" s="69"/>
      <c r="T10" s="69"/>
      <c r="U10" s="69"/>
      <c r="V10" s="69"/>
      <c r="W10" s="70">
        <f>データ!$Q$6</f>
        <v>2345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24707</v>
      </c>
      <c r="AM10" s="70"/>
      <c r="AN10" s="70"/>
      <c r="AO10" s="70"/>
      <c r="AP10" s="70"/>
      <c r="AQ10" s="70"/>
      <c r="AR10" s="70"/>
      <c r="AS10" s="70"/>
      <c r="AT10" s="66">
        <f>データ!$V$6</f>
        <v>22.5</v>
      </c>
      <c r="AU10" s="67"/>
      <c r="AV10" s="67"/>
      <c r="AW10" s="67"/>
      <c r="AX10" s="67"/>
      <c r="AY10" s="67"/>
      <c r="AZ10" s="67"/>
      <c r="BA10" s="67"/>
      <c r="BB10" s="69">
        <f>データ!$W$6</f>
        <v>1098.0899999999999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105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iDJrQz1GDjxFbgt9lSltdJ36pHo0+mEtpdiC+Au95ATB0qqXtqTCFBsMX/EcPgblCtzcfioeziTgY7b1R1zHRQ==" saltValue="JJXecXOQum1qcFLLDdnFT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392103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高知県　四万十市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46.4</v>
      </c>
      <c r="P6" s="35">
        <f t="shared" si="3"/>
        <v>73.180000000000007</v>
      </c>
      <c r="Q6" s="35">
        <f t="shared" si="3"/>
        <v>2345</v>
      </c>
      <c r="R6" s="35">
        <f t="shared" si="3"/>
        <v>34001</v>
      </c>
      <c r="S6" s="35">
        <f t="shared" si="3"/>
        <v>632.29</v>
      </c>
      <c r="T6" s="35">
        <f t="shared" si="3"/>
        <v>53.77</v>
      </c>
      <c r="U6" s="35">
        <f t="shared" si="3"/>
        <v>24707</v>
      </c>
      <c r="V6" s="35">
        <f t="shared" si="3"/>
        <v>22.5</v>
      </c>
      <c r="W6" s="35">
        <f t="shared" si="3"/>
        <v>1098.0899999999999</v>
      </c>
      <c r="X6" s="36">
        <f>IF(X7="",NA(),X7)</f>
        <v>117.77</v>
      </c>
      <c r="Y6" s="36">
        <f t="shared" ref="Y6:AG6" si="4">IF(Y7="",NA(),Y7)</f>
        <v>110.29</v>
      </c>
      <c r="Z6" s="36">
        <f t="shared" si="4"/>
        <v>128.52000000000001</v>
      </c>
      <c r="AA6" s="36">
        <f t="shared" si="4"/>
        <v>130.59</v>
      </c>
      <c r="AB6" s="36">
        <f t="shared" si="4"/>
        <v>128.35</v>
      </c>
      <c r="AC6" s="36">
        <f t="shared" si="4"/>
        <v>110.01</v>
      </c>
      <c r="AD6" s="36">
        <f t="shared" si="4"/>
        <v>111.21</v>
      </c>
      <c r="AE6" s="36">
        <f t="shared" si="4"/>
        <v>111.71</v>
      </c>
      <c r="AF6" s="36">
        <f t="shared" si="4"/>
        <v>110.05</v>
      </c>
      <c r="AG6" s="36">
        <f t="shared" si="4"/>
        <v>108.87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2.8</v>
      </c>
      <c r="AO6" s="36">
        <f t="shared" si="5"/>
        <v>1.93</v>
      </c>
      <c r="AP6" s="36">
        <f t="shared" si="5"/>
        <v>1.72</v>
      </c>
      <c r="AQ6" s="36">
        <f t="shared" si="5"/>
        <v>2.64</v>
      </c>
      <c r="AR6" s="36">
        <f t="shared" si="5"/>
        <v>3.16</v>
      </c>
      <c r="AS6" s="35" t="str">
        <f>IF(AS7="","",IF(AS7="-","【-】","【"&amp;SUBSTITUTE(TEXT(AS7,"#,##0.00"),"-","△")&amp;"】"))</f>
        <v>【1.05】</v>
      </c>
      <c r="AT6" s="36">
        <f>IF(AT7="",NA(),AT7)</f>
        <v>176.02</v>
      </c>
      <c r="AU6" s="36">
        <f t="shared" ref="AU6:BC6" si="6">IF(AU7="",NA(),AU7)</f>
        <v>171.08</v>
      </c>
      <c r="AV6" s="36">
        <f t="shared" si="6"/>
        <v>178.01</v>
      </c>
      <c r="AW6" s="36">
        <f t="shared" si="6"/>
        <v>193.63</v>
      </c>
      <c r="AX6" s="36">
        <f t="shared" si="6"/>
        <v>205.6</v>
      </c>
      <c r="AY6" s="36">
        <f t="shared" si="6"/>
        <v>381.53</v>
      </c>
      <c r="AZ6" s="36">
        <f t="shared" si="6"/>
        <v>391.54</v>
      </c>
      <c r="BA6" s="36">
        <f t="shared" si="6"/>
        <v>384.34</v>
      </c>
      <c r="BB6" s="36">
        <f t="shared" si="6"/>
        <v>359.47</v>
      </c>
      <c r="BC6" s="36">
        <f t="shared" si="6"/>
        <v>369.69</v>
      </c>
      <c r="BD6" s="35" t="str">
        <f>IF(BD7="","",IF(BD7="-","【-】","【"&amp;SUBSTITUTE(TEXT(BD7,"#,##0.00"),"-","△")&amp;"】"))</f>
        <v>【261.93】</v>
      </c>
      <c r="BE6" s="36">
        <f>IF(BE7="",NA(),BE7)</f>
        <v>600.76</v>
      </c>
      <c r="BF6" s="36">
        <f t="shared" ref="BF6:BN6" si="7">IF(BF7="",NA(),BF7)</f>
        <v>590.34</v>
      </c>
      <c r="BG6" s="36">
        <f t="shared" si="7"/>
        <v>511.33</v>
      </c>
      <c r="BH6" s="36">
        <f t="shared" si="7"/>
        <v>502.37</v>
      </c>
      <c r="BI6" s="36">
        <f t="shared" si="7"/>
        <v>508.41</v>
      </c>
      <c r="BJ6" s="36">
        <f t="shared" si="7"/>
        <v>393.27</v>
      </c>
      <c r="BK6" s="36">
        <f t="shared" si="7"/>
        <v>386.97</v>
      </c>
      <c r="BL6" s="36">
        <f t="shared" si="7"/>
        <v>380.58</v>
      </c>
      <c r="BM6" s="36">
        <f t="shared" si="7"/>
        <v>401.79</v>
      </c>
      <c r="BN6" s="36">
        <f t="shared" si="7"/>
        <v>402.99</v>
      </c>
      <c r="BO6" s="35" t="str">
        <f>IF(BO7="","",IF(BO7="-","【-】","【"&amp;SUBSTITUTE(TEXT(BO7,"#,##0.00"),"-","△")&amp;"】"))</f>
        <v>【270.46】</v>
      </c>
      <c r="BP6" s="36">
        <f>IF(BP7="",NA(),BP7)</f>
        <v>115.51</v>
      </c>
      <c r="BQ6" s="36">
        <f t="shared" ref="BQ6:BY6" si="8">IF(BQ7="",NA(),BQ7)</f>
        <v>106.66</v>
      </c>
      <c r="BR6" s="36">
        <f t="shared" si="8"/>
        <v>125.6</v>
      </c>
      <c r="BS6" s="36">
        <f t="shared" si="8"/>
        <v>122.12</v>
      </c>
      <c r="BT6" s="36">
        <f t="shared" si="8"/>
        <v>126.24</v>
      </c>
      <c r="BU6" s="36">
        <f t="shared" si="8"/>
        <v>100.47</v>
      </c>
      <c r="BV6" s="36">
        <f t="shared" si="8"/>
        <v>101.72</v>
      </c>
      <c r="BW6" s="36">
        <f t="shared" si="8"/>
        <v>102.38</v>
      </c>
      <c r="BX6" s="36">
        <f t="shared" si="8"/>
        <v>100.12</v>
      </c>
      <c r="BY6" s="36">
        <f t="shared" si="8"/>
        <v>98.66</v>
      </c>
      <c r="BZ6" s="35" t="str">
        <f>IF(BZ7="","",IF(BZ7="-","【-】","【"&amp;SUBSTITUTE(TEXT(BZ7,"#,##0.00"),"-","△")&amp;"】"))</f>
        <v>【103.91】</v>
      </c>
      <c r="CA6" s="36">
        <f>IF(CA7="",NA(),CA7)</f>
        <v>96.66</v>
      </c>
      <c r="CB6" s="36">
        <f t="shared" ref="CB6:CJ6" si="9">IF(CB7="",NA(),CB7)</f>
        <v>104.81</v>
      </c>
      <c r="CC6" s="36">
        <f t="shared" si="9"/>
        <v>105.2</v>
      </c>
      <c r="CD6" s="36">
        <f t="shared" si="9"/>
        <v>110.14</v>
      </c>
      <c r="CE6" s="36">
        <f t="shared" si="9"/>
        <v>106.7</v>
      </c>
      <c r="CF6" s="36">
        <f t="shared" si="9"/>
        <v>169.82</v>
      </c>
      <c r="CG6" s="36">
        <f t="shared" si="9"/>
        <v>168.2</v>
      </c>
      <c r="CH6" s="36">
        <f t="shared" si="9"/>
        <v>168.67</v>
      </c>
      <c r="CI6" s="36">
        <f t="shared" si="9"/>
        <v>174.97</v>
      </c>
      <c r="CJ6" s="36">
        <f t="shared" si="9"/>
        <v>178.59</v>
      </c>
      <c r="CK6" s="35" t="str">
        <f>IF(CK7="","",IF(CK7="-","【-】","【"&amp;SUBSTITUTE(TEXT(CK7,"#,##0.00"),"-","△")&amp;"】"))</f>
        <v>【167.11】</v>
      </c>
      <c r="CL6" s="36">
        <f>IF(CL7="",NA(),CL7)</f>
        <v>46.36</v>
      </c>
      <c r="CM6" s="36">
        <f t="shared" ref="CM6:CU6" si="10">IF(CM7="",NA(),CM7)</f>
        <v>48.59</v>
      </c>
      <c r="CN6" s="36">
        <f t="shared" si="10"/>
        <v>47.37</v>
      </c>
      <c r="CO6" s="36">
        <f t="shared" si="10"/>
        <v>47.45</v>
      </c>
      <c r="CP6" s="36">
        <f t="shared" si="10"/>
        <v>46.88</v>
      </c>
      <c r="CQ6" s="36">
        <f t="shared" si="10"/>
        <v>55.13</v>
      </c>
      <c r="CR6" s="36">
        <f t="shared" si="10"/>
        <v>54.77</v>
      </c>
      <c r="CS6" s="36">
        <f t="shared" si="10"/>
        <v>54.92</v>
      </c>
      <c r="CT6" s="36">
        <f t="shared" si="10"/>
        <v>55.63</v>
      </c>
      <c r="CU6" s="36">
        <f t="shared" si="10"/>
        <v>55.03</v>
      </c>
      <c r="CV6" s="35" t="str">
        <f>IF(CV7="","",IF(CV7="-","【-】","【"&amp;SUBSTITUTE(TEXT(CV7,"#,##0.00"),"-","△")&amp;"】"))</f>
        <v>【60.27】</v>
      </c>
      <c r="CW6" s="36">
        <f>IF(CW7="",NA(),CW7)</f>
        <v>83.32</v>
      </c>
      <c r="CX6" s="36">
        <f t="shared" ref="CX6:DF6" si="11">IF(CX7="",NA(),CX7)</f>
        <v>79.900000000000006</v>
      </c>
      <c r="CY6" s="36">
        <f t="shared" si="11"/>
        <v>80.13</v>
      </c>
      <c r="CZ6" s="36">
        <f t="shared" si="11"/>
        <v>79.67</v>
      </c>
      <c r="DA6" s="36">
        <f t="shared" si="11"/>
        <v>78.319999999999993</v>
      </c>
      <c r="DB6" s="36">
        <f t="shared" si="11"/>
        <v>83</v>
      </c>
      <c r="DC6" s="36">
        <f t="shared" si="11"/>
        <v>82.89</v>
      </c>
      <c r="DD6" s="36">
        <f t="shared" si="11"/>
        <v>82.66</v>
      </c>
      <c r="DE6" s="36">
        <f t="shared" si="11"/>
        <v>82.04</v>
      </c>
      <c r="DF6" s="36">
        <f t="shared" si="11"/>
        <v>81.900000000000006</v>
      </c>
      <c r="DG6" s="35" t="str">
        <f>IF(DG7="","",IF(DG7="-","【-】","【"&amp;SUBSTITUTE(TEXT(DG7,"#,##0.00"),"-","△")&amp;"】"))</f>
        <v>【89.92】</v>
      </c>
      <c r="DH6" s="36">
        <f>IF(DH7="",NA(),DH7)</f>
        <v>48.79</v>
      </c>
      <c r="DI6" s="36">
        <f t="shared" ref="DI6:DQ6" si="12">IF(DI7="",NA(),DI7)</f>
        <v>49.68</v>
      </c>
      <c r="DJ6" s="36">
        <f t="shared" si="12"/>
        <v>50.42</v>
      </c>
      <c r="DK6" s="36">
        <f t="shared" si="12"/>
        <v>51.16</v>
      </c>
      <c r="DL6" s="36">
        <f t="shared" si="12"/>
        <v>51.57</v>
      </c>
      <c r="DM6" s="36">
        <f t="shared" si="12"/>
        <v>46.66</v>
      </c>
      <c r="DN6" s="36">
        <f t="shared" si="12"/>
        <v>47.46</v>
      </c>
      <c r="DO6" s="36">
        <f t="shared" si="12"/>
        <v>48.49</v>
      </c>
      <c r="DP6" s="36">
        <f t="shared" si="12"/>
        <v>48.05</v>
      </c>
      <c r="DQ6" s="36">
        <f t="shared" si="12"/>
        <v>48.87</v>
      </c>
      <c r="DR6" s="35" t="str">
        <f>IF(DR7="","",IF(DR7="-","【-】","【"&amp;SUBSTITUTE(TEXT(DR7,"#,##0.00"),"-","△")&amp;"】"))</f>
        <v>【48.85】</v>
      </c>
      <c r="DS6" s="36">
        <f>IF(DS7="",NA(),DS7)</f>
        <v>28.55</v>
      </c>
      <c r="DT6" s="36">
        <f t="shared" ref="DT6:EB6" si="13">IF(DT7="",NA(),DT7)</f>
        <v>29.34</v>
      </c>
      <c r="DU6" s="36">
        <f t="shared" si="13"/>
        <v>30.54</v>
      </c>
      <c r="DV6" s="36">
        <f t="shared" si="13"/>
        <v>31.7</v>
      </c>
      <c r="DW6" s="36">
        <f t="shared" si="13"/>
        <v>32.99</v>
      </c>
      <c r="DX6" s="36">
        <f t="shared" si="13"/>
        <v>9.85</v>
      </c>
      <c r="DY6" s="36">
        <f t="shared" si="13"/>
        <v>9.7100000000000009</v>
      </c>
      <c r="DZ6" s="36">
        <f t="shared" si="13"/>
        <v>12.79</v>
      </c>
      <c r="EA6" s="36">
        <f t="shared" si="13"/>
        <v>13.39</v>
      </c>
      <c r="EB6" s="36">
        <f t="shared" si="13"/>
        <v>14.85</v>
      </c>
      <c r="EC6" s="35" t="str">
        <f>IF(EC7="","",IF(EC7="-","【-】","【"&amp;SUBSTITUTE(TEXT(EC7,"#,##0.00"),"-","△")&amp;"】"))</f>
        <v>【17.80】</v>
      </c>
      <c r="ED6" s="36">
        <f>IF(ED7="",NA(),ED7)</f>
        <v>0.56999999999999995</v>
      </c>
      <c r="EE6" s="36">
        <f t="shared" ref="EE6:EM6" si="14">IF(EE7="",NA(),EE7)</f>
        <v>0.49</v>
      </c>
      <c r="EF6" s="36">
        <f t="shared" si="14"/>
        <v>0.64</v>
      </c>
      <c r="EG6" s="36">
        <f t="shared" si="14"/>
        <v>0.66</v>
      </c>
      <c r="EH6" s="36">
        <f t="shared" si="14"/>
        <v>0.38</v>
      </c>
      <c r="EI6" s="36">
        <f t="shared" si="14"/>
        <v>0.66</v>
      </c>
      <c r="EJ6" s="36">
        <f t="shared" si="14"/>
        <v>0.99</v>
      </c>
      <c r="EK6" s="36">
        <f t="shared" si="14"/>
        <v>0.71</v>
      </c>
      <c r="EL6" s="36">
        <f t="shared" si="14"/>
        <v>0.54</v>
      </c>
      <c r="EM6" s="36">
        <f t="shared" si="14"/>
        <v>0.5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392103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46.4</v>
      </c>
      <c r="P7" s="39">
        <v>73.180000000000007</v>
      </c>
      <c r="Q7" s="39">
        <v>2345</v>
      </c>
      <c r="R7" s="39">
        <v>34001</v>
      </c>
      <c r="S7" s="39">
        <v>632.29</v>
      </c>
      <c r="T7" s="39">
        <v>53.77</v>
      </c>
      <c r="U7" s="39">
        <v>24707</v>
      </c>
      <c r="V7" s="39">
        <v>22.5</v>
      </c>
      <c r="W7" s="39">
        <v>1098.0899999999999</v>
      </c>
      <c r="X7" s="39">
        <v>117.77</v>
      </c>
      <c r="Y7" s="39">
        <v>110.29</v>
      </c>
      <c r="Z7" s="39">
        <v>128.52000000000001</v>
      </c>
      <c r="AA7" s="39">
        <v>130.59</v>
      </c>
      <c r="AB7" s="39">
        <v>128.35</v>
      </c>
      <c r="AC7" s="39">
        <v>110.01</v>
      </c>
      <c r="AD7" s="39">
        <v>111.21</v>
      </c>
      <c r="AE7" s="39">
        <v>111.71</v>
      </c>
      <c r="AF7" s="39">
        <v>110.05</v>
      </c>
      <c r="AG7" s="39">
        <v>108.87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2.8</v>
      </c>
      <c r="AO7" s="39">
        <v>1.93</v>
      </c>
      <c r="AP7" s="39">
        <v>1.72</v>
      </c>
      <c r="AQ7" s="39">
        <v>2.64</v>
      </c>
      <c r="AR7" s="39">
        <v>3.16</v>
      </c>
      <c r="AS7" s="39">
        <v>1.05</v>
      </c>
      <c r="AT7" s="39">
        <v>176.02</v>
      </c>
      <c r="AU7" s="39">
        <v>171.08</v>
      </c>
      <c r="AV7" s="39">
        <v>178.01</v>
      </c>
      <c r="AW7" s="39">
        <v>193.63</v>
      </c>
      <c r="AX7" s="39">
        <v>205.6</v>
      </c>
      <c r="AY7" s="39">
        <v>381.53</v>
      </c>
      <c r="AZ7" s="39">
        <v>391.54</v>
      </c>
      <c r="BA7" s="39">
        <v>384.34</v>
      </c>
      <c r="BB7" s="39">
        <v>359.47</v>
      </c>
      <c r="BC7" s="39">
        <v>369.69</v>
      </c>
      <c r="BD7" s="39">
        <v>261.93</v>
      </c>
      <c r="BE7" s="39">
        <v>600.76</v>
      </c>
      <c r="BF7" s="39">
        <v>590.34</v>
      </c>
      <c r="BG7" s="39">
        <v>511.33</v>
      </c>
      <c r="BH7" s="39">
        <v>502.37</v>
      </c>
      <c r="BI7" s="39">
        <v>508.41</v>
      </c>
      <c r="BJ7" s="39">
        <v>393.27</v>
      </c>
      <c r="BK7" s="39">
        <v>386.97</v>
      </c>
      <c r="BL7" s="39">
        <v>380.58</v>
      </c>
      <c r="BM7" s="39">
        <v>401.79</v>
      </c>
      <c r="BN7" s="39">
        <v>402.99</v>
      </c>
      <c r="BO7" s="39">
        <v>270.45999999999998</v>
      </c>
      <c r="BP7" s="39">
        <v>115.51</v>
      </c>
      <c r="BQ7" s="39">
        <v>106.66</v>
      </c>
      <c r="BR7" s="39">
        <v>125.6</v>
      </c>
      <c r="BS7" s="39">
        <v>122.12</v>
      </c>
      <c r="BT7" s="39">
        <v>126.24</v>
      </c>
      <c r="BU7" s="39">
        <v>100.47</v>
      </c>
      <c r="BV7" s="39">
        <v>101.72</v>
      </c>
      <c r="BW7" s="39">
        <v>102.38</v>
      </c>
      <c r="BX7" s="39">
        <v>100.12</v>
      </c>
      <c r="BY7" s="39">
        <v>98.66</v>
      </c>
      <c r="BZ7" s="39">
        <v>103.91</v>
      </c>
      <c r="CA7" s="39">
        <v>96.66</v>
      </c>
      <c r="CB7" s="39">
        <v>104.81</v>
      </c>
      <c r="CC7" s="39">
        <v>105.2</v>
      </c>
      <c r="CD7" s="39">
        <v>110.14</v>
      </c>
      <c r="CE7" s="39">
        <v>106.7</v>
      </c>
      <c r="CF7" s="39">
        <v>169.82</v>
      </c>
      <c r="CG7" s="39">
        <v>168.2</v>
      </c>
      <c r="CH7" s="39">
        <v>168.67</v>
      </c>
      <c r="CI7" s="39">
        <v>174.97</v>
      </c>
      <c r="CJ7" s="39">
        <v>178.59</v>
      </c>
      <c r="CK7" s="39">
        <v>167.11</v>
      </c>
      <c r="CL7" s="39">
        <v>46.36</v>
      </c>
      <c r="CM7" s="39">
        <v>48.59</v>
      </c>
      <c r="CN7" s="39">
        <v>47.37</v>
      </c>
      <c r="CO7" s="39">
        <v>47.45</v>
      </c>
      <c r="CP7" s="39">
        <v>46.88</v>
      </c>
      <c r="CQ7" s="39">
        <v>55.13</v>
      </c>
      <c r="CR7" s="39">
        <v>54.77</v>
      </c>
      <c r="CS7" s="39">
        <v>54.92</v>
      </c>
      <c r="CT7" s="39">
        <v>55.63</v>
      </c>
      <c r="CU7" s="39">
        <v>55.03</v>
      </c>
      <c r="CV7" s="39">
        <v>60.27</v>
      </c>
      <c r="CW7" s="39">
        <v>83.32</v>
      </c>
      <c r="CX7" s="39">
        <v>79.900000000000006</v>
      </c>
      <c r="CY7" s="39">
        <v>80.13</v>
      </c>
      <c r="CZ7" s="39">
        <v>79.67</v>
      </c>
      <c r="DA7" s="39">
        <v>78.319999999999993</v>
      </c>
      <c r="DB7" s="39">
        <v>83</v>
      </c>
      <c r="DC7" s="39">
        <v>82.89</v>
      </c>
      <c r="DD7" s="39">
        <v>82.66</v>
      </c>
      <c r="DE7" s="39">
        <v>82.04</v>
      </c>
      <c r="DF7" s="39">
        <v>81.900000000000006</v>
      </c>
      <c r="DG7" s="39">
        <v>89.92</v>
      </c>
      <c r="DH7" s="39">
        <v>48.79</v>
      </c>
      <c r="DI7" s="39">
        <v>49.68</v>
      </c>
      <c r="DJ7" s="39">
        <v>50.42</v>
      </c>
      <c r="DK7" s="39">
        <v>51.16</v>
      </c>
      <c r="DL7" s="39">
        <v>51.57</v>
      </c>
      <c r="DM7" s="39">
        <v>46.66</v>
      </c>
      <c r="DN7" s="39">
        <v>47.46</v>
      </c>
      <c r="DO7" s="39">
        <v>48.49</v>
      </c>
      <c r="DP7" s="39">
        <v>48.05</v>
      </c>
      <c r="DQ7" s="39">
        <v>48.87</v>
      </c>
      <c r="DR7" s="39">
        <v>48.85</v>
      </c>
      <c r="DS7" s="39">
        <v>28.55</v>
      </c>
      <c r="DT7" s="39">
        <v>29.34</v>
      </c>
      <c r="DU7" s="39">
        <v>30.54</v>
      </c>
      <c r="DV7" s="39">
        <v>31.7</v>
      </c>
      <c r="DW7" s="39">
        <v>32.99</v>
      </c>
      <c r="DX7" s="39">
        <v>9.85</v>
      </c>
      <c r="DY7" s="39">
        <v>9.7100000000000009</v>
      </c>
      <c r="DZ7" s="39">
        <v>12.79</v>
      </c>
      <c r="EA7" s="39">
        <v>13.39</v>
      </c>
      <c r="EB7" s="39">
        <v>14.85</v>
      </c>
      <c r="EC7" s="39">
        <v>17.8</v>
      </c>
      <c r="ED7" s="39">
        <v>0.56999999999999995</v>
      </c>
      <c r="EE7" s="39">
        <v>0.49</v>
      </c>
      <c r="EF7" s="39">
        <v>0.64</v>
      </c>
      <c r="EG7" s="39">
        <v>0.66</v>
      </c>
      <c r="EH7" s="39">
        <v>0.38</v>
      </c>
      <c r="EI7" s="39">
        <v>0.66</v>
      </c>
      <c r="EJ7" s="39">
        <v>0.99</v>
      </c>
      <c r="EK7" s="39">
        <v>0.71</v>
      </c>
      <c r="EL7" s="39">
        <v>0.54</v>
      </c>
      <c r="EM7" s="39">
        <v>0.5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ryokinuser</cp:lastModifiedBy>
  <cp:lastPrinted>2020-01-28T00:28:53Z</cp:lastPrinted>
  <dcterms:created xsi:type="dcterms:W3CDTF">2019-12-05T04:27:18Z</dcterms:created>
  <dcterms:modified xsi:type="dcterms:W3CDTF">2020-01-28T01:41:09Z</dcterms:modified>
  <cp:category/>
</cp:coreProperties>
</file>