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nan0556\Desktop\"/>
    </mc:Choice>
  </mc:AlternateContent>
  <workbookProtection workbookAlgorithmName="SHA-512" workbookHashValue="VKvX/F/mTy6K4iGRvk1hzOTNttYQBn7rAU0ESHtF2fUAQW+Ef+PuLdQ8TibBOqTNKJjIHQUKLDobI09bHqZv+Q==" workbookSaltValue="seiUCNycZj1K1GDk4Z0+M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<sst xmlns="http://schemas.openxmlformats.org/spreadsheetml/2006/main" count="308" uniqueCount="107">
  <si>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</si>
  <si>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</si>
  <si>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</si>
  <si>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</si>
  <si>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</si>
  <si>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</si>
  <si>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</si>
  <si>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</si>
  <si>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</si>
  <si>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</si>
  <si>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</si>
  <si>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</si>
  <si>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</si>
  <si>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</si>
  <si>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</si>
  <si>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</si>
  <si>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</si>
  <si>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</si>
  <si>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</si>
  <si>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</si>
  <si>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</si>
  <si>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</si>
  <si>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</si>
  <si>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</si>
  <si>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</si>
  <si>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</si>
  <si>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</si>
  <si>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</si>
  <si>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</si>
  <si>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</si>
  <si>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</si>
  <si>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</si>
  <si>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</si>
  <si>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</si>
  <si>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</si>
  <si>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</si>
  <si>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</si>
  <si>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</si>
  <si>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</si>
  <si>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</si>
  <si>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</si>
  <si>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</si>
  <si>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</si>
  <si>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</si>
  <si>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</si>
  <si>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</si>
  <si>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</si>
  <si>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</si>
  <si>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</si>
  <si>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</si>
  <si>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</si>
  <si>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</si>
  <si>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</si>
  <si>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</si>
  <si>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</si>
  <si>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</si>
  <si>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</si>
  <si>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</si>
  <si>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</si>
  <si>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</si>
  <si>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</si>
  <si>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</si>
  <si>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</si>
  <si>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</si>
  <si>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</si>
  <si>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</si>
  <si>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</si>
  <si>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</si>
  <si>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</si>
  <si>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</si>
  <si>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</si>
  <si>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</si>
  <si>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</si>
  <si>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</si>
  <si>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</si>
  <si>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</si>
  <si>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</si>
  <si>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</si>
  <si>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</si>
  <si>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</si>
  <si>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</si>
  <si>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</si>
  <si>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</si>
  <si>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</si>
  <si>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</si>
  <si>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</si>
  <si>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</si>
  <si>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</si>
  <si>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</si>
  <si>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</si>
  <si>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</si>
  <si>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</si>
  <si>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</si>
  <si>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</si>
  <si>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</si>
  <si>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</si>
  <si>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</si>
  <si>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</si>
  <si>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</si>
  <si>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</si>
  <si>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</si>
  <si>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</si>
  <si>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</si>
  <si>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</si>
  <si>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流動比率は500%を上回っており、平均値を上回っている。短期的な資金繰りには窮していないものの、経常収支比率は100%を大きく下回り、累積欠損金も発生している。給水収益に対する企業債残高も高位にあり、料金収入で経営をカバーできず借入金や繰入金に大きく依存した経営体質となっている。
</t>
    <rPh sb="1" eb="3">
      <t>リュウドウ</t>
    </rPh>
    <rPh sb="3" eb="5">
      <t>ヒリツ</t>
    </rPh>
    <rPh sb="11" eb="13">
      <t>ウワマワ</t>
    </rPh>
    <rPh sb="18" eb="21">
      <t>ヘイキンチ</t>
    </rPh>
    <rPh sb="22" eb="24">
      <t>ウワマワ</t>
    </rPh>
    <rPh sb="29" eb="32">
      <t>タンキテキ</t>
    </rPh>
    <rPh sb="33" eb="36">
      <t>シキング</t>
    </rPh>
    <rPh sb="39" eb="40">
      <t>キュウ</t>
    </rPh>
    <rPh sb="49" eb="51">
      <t>ケイジョウ</t>
    </rPh>
    <rPh sb="51" eb="53">
      <t>シュウシ</t>
    </rPh>
    <rPh sb="53" eb="55">
      <t>ヒリツ</t>
    </rPh>
    <rPh sb="61" eb="62">
      <t>オオ</t>
    </rPh>
    <rPh sb="64" eb="66">
      <t>シタマワ</t>
    </rPh>
    <rPh sb="68" eb="70">
      <t>ルイセキ</t>
    </rPh>
    <rPh sb="70" eb="73">
      <t>ケッソンキン</t>
    </rPh>
    <rPh sb="74" eb="76">
      <t>ハッセイ</t>
    </rPh>
    <rPh sb="81" eb="83">
      <t>キュウスイ</t>
    </rPh>
    <rPh sb="83" eb="85">
      <t>シュウエキ</t>
    </rPh>
    <rPh sb="86" eb="87">
      <t>タイ</t>
    </rPh>
    <rPh sb="89" eb="92">
      <t>キギョウサイ</t>
    </rPh>
    <rPh sb="92" eb="94">
      <t>ザンダカ</t>
    </rPh>
    <rPh sb="95" eb="97">
      <t>コウイ</t>
    </rPh>
    <rPh sb="101" eb="103">
      <t>リョウキン</t>
    </rPh>
    <rPh sb="103" eb="105">
      <t>シュウニュウ</t>
    </rPh>
    <rPh sb="106" eb="108">
      <t>ケイエイ</t>
    </rPh>
    <rPh sb="115" eb="118">
      <t>カリイレキン</t>
    </rPh>
    <rPh sb="119" eb="122">
      <t>クリイレキン</t>
    </rPh>
    <rPh sb="123" eb="124">
      <t>オオ</t>
    </rPh>
    <rPh sb="126" eb="128">
      <t>イゾン</t>
    </rPh>
    <rPh sb="130" eb="132">
      <t>ケイエイ</t>
    </rPh>
    <rPh sb="132" eb="134">
      <t>タイシツ</t>
    </rPh>
    <phoneticPr fontId="4"/>
  </si>
  <si>
    <t>配水池や水源地等の施設については、整備が一定進んでいるが、管路については老朽管が数多く存在している。南海トラフ地震等の大規模災害発生時の業務継続に大きく不安を残しているため、下記の経営面への改善を行い、更新を加速していく必要がある。</t>
    <rPh sb="0" eb="3">
      <t>ハイスイチ</t>
    </rPh>
    <rPh sb="4" eb="7">
      <t>スイゲンチ</t>
    </rPh>
    <rPh sb="7" eb="8">
      <t>トウ</t>
    </rPh>
    <rPh sb="9" eb="11">
      <t>シセツ</t>
    </rPh>
    <rPh sb="17" eb="19">
      <t>セイビ</t>
    </rPh>
    <rPh sb="20" eb="22">
      <t>イッテイ</t>
    </rPh>
    <rPh sb="22" eb="23">
      <t>スス</t>
    </rPh>
    <rPh sb="29" eb="31">
      <t>カンロ</t>
    </rPh>
    <rPh sb="36" eb="38">
      <t>ロウキュウ</t>
    </rPh>
    <rPh sb="38" eb="39">
      <t>カン</t>
    </rPh>
    <rPh sb="40" eb="42">
      <t>カズオオ</t>
    </rPh>
    <rPh sb="43" eb="45">
      <t>ソンザイ</t>
    </rPh>
    <rPh sb="50" eb="52">
      <t>ナンカイ</t>
    </rPh>
    <rPh sb="55" eb="57">
      <t>ジシン</t>
    </rPh>
    <rPh sb="57" eb="58">
      <t>トウ</t>
    </rPh>
    <rPh sb="59" eb="62">
      <t>ダイキボ</t>
    </rPh>
    <rPh sb="62" eb="64">
      <t>サイガイ</t>
    </rPh>
    <rPh sb="64" eb="67">
      <t>ハッセイジ</t>
    </rPh>
    <rPh sb="68" eb="70">
      <t>ギョウム</t>
    </rPh>
    <rPh sb="70" eb="72">
      <t>ケイゾク</t>
    </rPh>
    <rPh sb="73" eb="74">
      <t>オオ</t>
    </rPh>
    <rPh sb="76" eb="78">
      <t>フアン</t>
    </rPh>
    <rPh sb="79" eb="80">
      <t>ノコ</t>
    </rPh>
    <rPh sb="87" eb="89">
      <t>カキ</t>
    </rPh>
    <rPh sb="90" eb="93">
      <t>ケイエイメン</t>
    </rPh>
    <rPh sb="95" eb="97">
      <t>カイゼン</t>
    </rPh>
    <rPh sb="98" eb="99">
      <t>オコナ</t>
    </rPh>
    <rPh sb="101" eb="103">
      <t>コウシン</t>
    </rPh>
    <rPh sb="104" eb="106">
      <t>カソク</t>
    </rPh>
    <rPh sb="110" eb="112">
      <t>ヒツヨウ</t>
    </rPh>
    <phoneticPr fontId="4"/>
  </si>
  <si>
    <t>・ただちに経営が行き詰まる可能性は低いが、収入面では料金収入への抜本的な改革、効率面ではダウンサイジングや施設の統廃合による施設の効率的利用を進めていき、赤字基調である経営面を改善していく必要がある。
・令和2年度からは上水道事業と統合になるが、現状では、上水道事業に対する負担となる経営状態である。統合後の経営状態を見極め、適切な対策を行っていく。</t>
    <rPh sb="103" eb="105">
      <t>レイワ</t>
    </rPh>
    <rPh sb="106" eb="108">
      <t>ネンド</t>
    </rPh>
    <rPh sb="111" eb="114">
      <t>ジョウスイドウ</t>
    </rPh>
    <rPh sb="114" eb="116">
      <t>ジギョウ</t>
    </rPh>
    <rPh sb="117" eb="119">
      <t>トウゴウ</t>
    </rPh>
    <rPh sb="124" eb="126">
      <t>ゲンジョウ</t>
    </rPh>
    <rPh sb="129" eb="132">
      <t>ジョウスイドウ</t>
    </rPh>
    <rPh sb="132" eb="134">
      <t>ジギョウ</t>
    </rPh>
    <rPh sb="135" eb="136">
      <t>タイ</t>
    </rPh>
    <rPh sb="138" eb="140">
      <t>フタン</t>
    </rPh>
    <rPh sb="143" eb="145">
      <t>ケイエイ</t>
    </rPh>
    <rPh sb="145" eb="147">
      <t>ジョウタイ</t>
    </rPh>
    <rPh sb="151" eb="154">
      <t>トウゴウゴ</t>
    </rPh>
    <rPh sb="155" eb="157">
      <t>ケイエイ</t>
    </rPh>
    <rPh sb="157" eb="159">
      <t>ジョウタイ</t>
    </rPh>
    <rPh sb="160" eb="162">
      <t>ミキワ</t>
    </rPh>
    <rPh sb="164" eb="166">
      <t>テキセツ</t>
    </rPh>
    <rPh sb="167" eb="169">
      <t>タイサク</t>
    </rPh>
    <rPh sb="170" eb="17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</si>
</sst>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29E-49F9-BC7B-711D224730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E29E-49F9-BC7B-711D224730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0</c:v>
                </c:pt>
                <c:pt idx="4">
                  <c:v>42.68</c:v>
                </c:pt>
              </c:numCache>
            </c:numRef>
          </c:val>
          <c:extLst>
            <c:ext xmlns:c16="http://schemas.microsoft.com/office/drawing/2014/chart" uri="{C3380CC4-5D6E-409C-BE32-E72D297353CC}">
              <c16:uniqueId val="{00000000-F28F-43D8-8030-2DF9F8AA923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52.63</c:v>
                </c:pt>
              </c:numCache>
            </c:numRef>
          </c:val>
          <c:smooth val="0"/>
          <c:extLst>
            <c:ext xmlns:c16="http://schemas.microsoft.com/office/drawing/2014/chart" uri="{C3380CC4-5D6E-409C-BE32-E72D297353CC}">
              <c16:uniqueId val="{00000001-F28F-43D8-8030-2DF9F8AA923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0</c:v>
                </c:pt>
                <c:pt idx="4">
                  <c:v>78.95</c:v>
                </c:pt>
              </c:numCache>
            </c:numRef>
          </c:val>
          <c:extLst>
            <c:ext xmlns:c16="http://schemas.microsoft.com/office/drawing/2014/chart" uri="{C3380CC4-5D6E-409C-BE32-E72D297353CC}">
              <c16:uniqueId val="{00000000-A2B9-47EA-A37E-323EB21572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78.83</c:v>
                </c:pt>
              </c:numCache>
            </c:numRef>
          </c:val>
          <c:smooth val="0"/>
          <c:extLst>
            <c:ext xmlns:c16="http://schemas.microsoft.com/office/drawing/2014/chart" uri="{C3380CC4-5D6E-409C-BE32-E72D297353CC}">
              <c16:uniqueId val="{00000001-A2B9-47EA-A37E-323EB21572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0</c:v>
                </c:pt>
                <c:pt idx="4">
                  <c:v>78.790000000000006</c:v>
                </c:pt>
              </c:numCache>
            </c:numRef>
          </c:val>
          <c:extLst>
            <c:ext xmlns:c16="http://schemas.microsoft.com/office/drawing/2014/chart" uri="{C3380CC4-5D6E-409C-BE32-E72D297353CC}">
              <c16:uniqueId val="{00000000-E4FE-4BAC-938E-FDD32652CC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99.53</c:v>
                </c:pt>
              </c:numCache>
            </c:numRef>
          </c:val>
          <c:smooth val="0"/>
          <c:extLst>
            <c:ext xmlns:c16="http://schemas.microsoft.com/office/drawing/2014/chart" uri="{C3380CC4-5D6E-409C-BE32-E72D297353CC}">
              <c16:uniqueId val="{00000001-E4FE-4BAC-938E-FDD32652CC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0</c:v>
                </c:pt>
                <c:pt idx="4">
                  <c:v>3.83</c:v>
                </c:pt>
              </c:numCache>
            </c:numRef>
          </c:val>
          <c:extLst>
            <c:ext xmlns:c16="http://schemas.microsoft.com/office/drawing/2014/chart" uri="{C3380CC4-5D6E-409C-BE32-E72D297353CC}">
              <c16:uniqueId val="{00000000-03F3-4BD8-B08E-B7CB28052A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41.07</c:v>
                </c:pt>
              </c:numCache>
            </c:numRef>
          </c:val>
          <c:smooth val="0"/>
          <c:extLst>
            <c:ext xmlns:c16="http://schemas.microsoft.com/office/drawing/2014/chart" uri="{C3380CC4-5D6E-409C-BE32-E72D297353CC}">
              <c16:uniqueId val="{00000001-03F3-4BD8-B08E-B7CB28052A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3C1-4F1B-84C3-A887C90EE1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5.94</c:v>
                </c:pt>
              </c:numCache>
            </c:numRef>
          </c:val>
          <c:smooth val="0"/>
          <c:extLst>
            <c:ext xmlns:c16="http://schemas.microsoft.com/office/drawing/2014/chart" uri="{C3380CC4-5D6E-409C-BE32-E72D297353CC}">
              <c16:uniqueId val="{00000001-93C1-4F1B-84C3-A887C90EE1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34.520000000000003</c:v>
                </c:pt>
              </c:numCache>
            </c:numRef>
          </c:val>
          <c:extLst>
            <c:ext xmlns:c16="http://schemas.microsoft.com/office/drawing/2014/chart" uri="{C3380CC4-5D6E-409C-BE32-E72D297353CC}">
              <c16:uniqueId val="{00000000-306B-488C-A8B2-4594C37662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4.53</c:v>
                </c:pt>
              </c:numCache>
            </c:numRef>
          </c:val>
          <c:smooth val="0"/>
          <c:extLst>
            <c:ext xmlns:c16="http://schemas.microsoft.com/office/drawing/2014/chart" uri="{C3380CC4-5D6E-409C-BE32-E72D297353CC}">
              <c16:uniqueId val="{00000001-306B-488C-A8B2-4594C37662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0</c:v>
                </c:pt>
                <c:pt idx="4">
                  <c:v>513.66</c:v>
                </c:pt>
              </c:numCache>
            </c:numRef>
          </c:val>
          <c:extLst>
            <c:ext xmlns:c16="http://schemas.microsoft.com/office/drawing/2014/chart" uri="{C3380CC4-5D6E-409C-BE32-E72D297353CC}">
              <c16:uniqueId val="{00000000-D3D5-453D-9208-EB5A789D7A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183.95</c:v>
                </c:pt>
              </c:numCache>
            </c:numRef>
          </c:val>
          <c:smooth val="0"/>
          <c:extLst>
            <c:ext xmlns:c16="http://schemas.microsoft.com/office/drawing/2014/chart" uri="{C3380CC4-5D6E-409C-BE32-E72D297353CC}">
              <c16:uniqueId val="{00000001-D3D5-453D-9208-EB5A789D7A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1551.68</c:v>
                </c:pt>
              </c:numCache>
            </c:numRef>
          </c:val>
          <c:extLst>
            <c:ext xmlns:c16="http://schemas.microsoft.com/office/drawing/2014/chart" uri="{C3380CC4-5D6E-409C-BE32-E72D297353CC}">
              <c16:uniqueId val="{00000000-8766-49E3-BCF1-DE9D36C805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1272.18</c:v>
                </c:pt>
              </c:numCache>
            </c:numRef>
          </c:val>
          <c:smooth val="0"/>
          <c:extLst>
            <c:ext xmlns:c16="http://schemas.microsoft.com/office/drawing/2014/chart" uri="{C3380CC4-5D6E-409C-BE32-E72D297353CC}">
              <c16:uniqueId val="{00000001-8766-49E3-BCF1-DE9D36C805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0</c:v>
                </c:pt>
                <c:pt idx="4">
                  <c:v>71.760000000000005</c:v>
                </c:pt>
              </c:numCache>
            </c:numRef>
          </c:val>
          <c:extLst>
            <c:ext xmlns:c16="http://schemas.microsoft.com/office/drawing/2014/chart" uri="{C3380CC4-5D6E-409C-BE32-E72D297353CC}">
              <c16:uniqueId val="{00000000-8190-4492-82C2-3849EA6E11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75.83</c:v>
                </c:pt>
              </c:numCache>
            </c:numRef>
          </c:val>
          <c:smooth val="0"/>
          <c:extLst>
            <c:ext xmlns:c16="http://schemas.microsoft.com/office/drawing/2014/chart" uri="{C3380CC4-5D6E-409C-BE32-E72D297353CC}">
              <c16:uniqueId val="{00000001-8190-4492-82C2-3849EA6E11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0</c:v>
                </c:pt>
                <c:pt idx="4">
                  <c:v>136.28</c:v>
                </c:pt>
              </c:numCache>
            </c:numRef>
          </c:val>
          <c:extLst>
            <c:ext xmlns:c16="http://schemas.microsoft.com/office/drawing/2014/chart" uri="{C3380CC4-5D6E-409C-BE32-E72D297353CC}">
              <c16:uniqueId val="{00000000-16B0-4EA9-81B1-1574A9C4B4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181.94</c:v>
                </c:pt>
              </c:numCache>
            </c:numRef>
          </c:val>
          <c:smooth val="0"/>
          <c:extLst>
            <c:ext xmlns:c16="http://schemas.microsoft.com/office/drawing/2014/chart" uri="{C3380CC4-5D6E-409C-BE32-E72D297353CC}">
              <c16:uniqueId val="{00000001-16B0-4EA9-81B1-1574A9C4B4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香南市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C2</v>
      </c>
      <c r="X8" s="82"/>
      <c r="Y8" s="82"/>
      <c r="Z8" s="82"/>
      <c r="AA8" s="82"/>
      <c r="AB8" s="82"/>
      <c r="AC8" s="82"/>
      <c r="AD8" s="82" t="str">
        <f>データ!$M$6</f>
        <v>非設置</v>
      </c>
      <c r="AE8" s="82"/>
      <c r="AF8" s="82"/>
      <c r="AG8" s="82"/>
      <c r="AH8" s="82"/>
      <c r="AI8" s="82"/>
      <c r="AJ8" s="82"/>
      <c r="AK8" s="4"/>
      <c r="AL8" s="70">
        <f>データ!$R$6</f>
        <v>33368</v>
      </c>
      <c r="AM8" s="70"/>
      <c r="AN8" s="70"/>
      <c r="AO8" s="70"/>
      <c r="AP8" s="70"/>
      <c r="AQ8" s="70"/>
      <c r="AR8" s="70"/>
      <c r="AS8" s="70"/>
      <c r="AT8" s="66">
        <f>データ!$S$6</f>
        <v>126.46</v>
      </c>
      <c r="AU8" s="67"/>
      <c r="AV8" s="67"/>
      <c r="AW8" s="67"/>
      <c r="AX8" s="67"/>
      <c r="AY8" s="67"/>
      <c r="AZ8" s="67"/>
      <c r="BA8" s="67"/>
      <c r="BB8" s="69">
        <f>データ!$T$6</f>
        <v>263.86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43.71</v>
      </c>
      <c r="J10" s="67"/>
      <c r="K10" s="67"/>
      <c r="L10" s="67"/>
      <c r="M10" s="67"/>
      <c r="N10" s="67"/>
      <c r="O10" s="68"/>
      <c r="P10" s="69">
        <f>データ!$P$6</f>
        <v>98.05</v>
      </c>
      <c r="Q10" s="69"/>
      <c r="R10" s="69"/>
      <c r="S10" s="69"/>
      <c r="T10" s="69"/>
      <c r="U10" s="69"/>
      <c r="V10" s="69"/>
      <c r="W10" s="70">
        <f>データ!$Q$6</f>
        <v>1800</v>
      </c>
      <c r="X10" s="70"/>
      <c r="Y10" s="70"/>
      <c r="Z10" s="70"/>
      <c r="AA10" s="70"/>
      <c r="AB10" s="70"/>
      <c r="AC10" s="70"/>
      <c r="AD10" s="2"/>
      <c r="AE10" s="2"/>
      <c r="AF10" s="2"/>
      <c r="AG10" s="2"/>
      <c r="AH10" s="4"/>
      <c r="AI10" s="4"/>
      <c r="AJ10" s="4"/>
      <c r="AK10" s="4"/>
      <c r="AL10" s="70">
        <f>データ!$U$6</f>
        <v>7756</v>
      </c>
      <c r="AM10" s="70"/>
      <c r="AN10" s="70"/>
      <c r="AO10" s="70"/>
      <c r="AP10" s="70"/>
      <c r="AQ10" s="70"/>
      <c r="AR10" s="70"/>
      <c r="AS10" s="70"/>
      <c r="AT10" s="66">
        <f>データ!$V$6</f>
        <v>5.39</v>
      </c>
      <c r="AU10" s="67"/>
      <c r="AV10" s="67"/>
      <c r="AW10" s="67"/>
      <c r="AX10" s="67"/>
      <c r="AY10" s="67"/>
      <c r="AZ10" s="67"/>
      <c r="BA10" s="67"/>
      <c r="BB10" s="69">
        <f>データ!$W$6</f>
        <v>1438.96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nrKUi0kNKYhvrzsz/3d6hgtgZrNsyScyLTnaogFAUSkhXWqLjMVFr9R7X/U3qK81n7t9enVCv5Vh699TSA+FeA==" saltValue="Gt/tIx1bHi40j1O8GDKC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392111</v>
      </c>
      <c r="D6" s="34">
        <f t="shared" si="3"/>
        <v>46</v>
      </c>
      <c r="E6" s="34">
        <f t="shared" si="3"/>
        <v>1</v>
      </c>
      <c r="F6" s="34">
        <f t="shared" si="3"/>
        <v>0</v>
      </c>
      <c r="G6" s="34">
        <f t="shared" si="3"/>
        <v>5</v>
      </c>
      <c r="H6" s="34" t="str">
        <f t="shared" si="3"/>
        <v>高知県　香南市</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43.71</v>
      </c>
      <c r="P6" s="35">
        <f t="shared" si="3"/>
        <v>98.05</v>
      </c>
      <c r="Q6" s="35">
        <f t="shared" si="3"/>
        <v>1800</v>
      </c>
      <c r="R6" s="35">
        <f t="shared" si="3"/>
        <v>33368</v>
      </c>
      <c r="S6" s="35">
        <f t="shared" si="3"/>
        <v>126.46</v>
      </c>
      <c r="T6" s="35">
        <f t="shared" si="3"/>
        <v>263.86</v>
      </c>
      <c r="U6" s="35">
        <f t="shared" si="3"/>
        <v>7756</v>
      </c>
      <c r="V6" s="35">
        <f t="shared" si="3"/>
        <v>5.39</v>
      </c>
      <c r="W6" s="35">
        <f t="shared" si="3"/>
        <v>1438.96</v>
      </c>
      <c r="X6" s="36" t="str">
        <f>IF(X7="",NA(),X7)</f>
        <v>-</v>
      </c>
      <c r="Y6" s="36" t="str">
        <f t="shared" ref="Y6:AG6" si="4">IF(Y7="",NA(),Y7)</f>
        <v>-</v>
      </c>
      <c r="Z6" s="36" t="str">
        <f t="shared" si="4"/>
        <v>-</v>
      </c>
      <c r="AA6" s="36" t="str">
        <f t="shared" si="4"/>
        <v>-</v>
      </c>
      <c r="AB6" s="36">
        <f t="shared" si="4"/>
        <v>78.790000000000006</v>
      </c>
      <c r="AC6" s="36" t="str">
        <f t="shared" si="4"/>
        <v>-</v>
      </c>
      <c r="AD6" s="36" t="str">
        <f t="shared" si="4"/>
        <v>-</v>
      </c>
      <c r="AE6" s="36" t="str">
        <f t="shared" si="4"/>
        <v>-</v>
      </c>
      <c r="AF6" s="36" t="str">
        <f t="shared" si="4"/>
        <v>-</v>
      </c>
      <c r="AG6" s="36">
        <f t="shared" si="4"/>
        <v>99.53</v>
      </c>
      <c r="AH6" s="35" t="str">
        <f>IF(AH7="","",IF(AH7="-","【-】","【"&amp;SUBSTITUTE(TEXT(AH7,"#,##0.00"),"-","△")&amp;"】"))</f>
        <v>【104.88】</v>
      </c>
      <c r="AI6" s="36" t="str">
        <f>IF(AI7="",NA(),AI7)</f>
        <v>-</v>
      </c>
      <c r="AJ6" s="36" t="str">
        <f t="shared" ref="AJ6:AR6" si="5">IF(AJ7="",NA(),AJ7)</f>
        <v>-</v>
      </c>
      <c r="AK6" s="36" t="str">
        <f t="shared" si="5"/>
        <v>-</v>
      </c>
      <c r="AL6" s="36" t="str">
        <f t="shared" si="5"/>
        <v>-</v>
      </c>
      <c r="AM6" s="36">
        <f t="shared" si="5"/>
        <v>34.520000000000003</v>
      </c>
      <c r="AN6" s="36" t="str">
        <f t="shared" si="5"/>
        <v>-</v>
      </c>
      <c r="AO6" s="36" t="str">
        <f t="shared" si="5"/>
        <v>-</v>
      </c>
      <c r="AP6" s="36" t="str">
        <f t="shared" si="5"/>
        <v>-</v>
      </c>
      <c r="AQ6" s="36" t="str">
        <f t="shared" si="5"/>
        <v>-</v>
      </c>
      <c r="AR6" s="36">
        <f t="shared" si="5"/>
        <v>4.53</v>
      </c>
      <c r="AS6" s="35" t="str">
        <f>IF(AS7="","",IF(AS7="-","【-】","【"&amp;SUBSTITUTE(TEXT(AS7,"#,##0.00"),"-","△")&amp;"】"))</f>
        <v>【13.15】</v>
      </c>
      <c r="AT6" s="36" t="str">
        <f>IF(AT7="",NA(),AT7)</f>
        <v>-</v>
      </c>
      <c r="AU6" s="36" t="str">
        <f t="shared" ref="AU6:BC6" si="6">IF(AU7="",NA(),AU7)</f>
        <v>-</v>
      </c>
      <c r="AV6" s="36" t="str">
        <f t="shared" si="6"/>
        <v>-</v>
      </c>
      <c r="AW6" s="36" t="str">
        <f t="shared" si="6"/>
        <v>-</v>
      </c>
      <c r="AX6" s="36">
        <f t="shared" si="6"/>
        <v>513.66</v>
      </c>
      <c r="AY6" s="36" t="str">
        <f t="shared" si="6"/>
        <v>-</v>
      </c>
      <c r="AZ6" s="36" t="str">
        <f t="shared" si="6"/>
        <v>-</v>
      </c>
      <c r="BA6" s="36" t="str">
        <f t="shared" si="6"/>
        <v>-</v>
      </c>
      <c r="BB6" s="36" t="str">
        <f t="shared" si="6"/>
        <v>-</v>
      </c>
      <c r="BC6" s="36">
        <f t="shared" si="6"/>
        <v>183.95</v>
      </c>
      <c r="BD6" s="35" t="str">
        <f>IF(BD7="","",IF(BD7="-","【-】","【"&amp;SUBSTITUTE(TEXT(BD7,"#,##0.00"),"-","△")&amp;"】"))</f>
        <v>【299.46】</v>
      </c>
      <c r="BE6" s="36" t="str">
        <f>IF(BE7="",NA(),BE7)</f>
        <v>-</v>
      </c>
      <c r="BF6" s="36" t="str">
        <f t="shared" ref="BF6:BN6" si="7">IF(BF7="",NA(),BF7)</f>
        <v>-</v>
      </c>
      <c r="BG6" s="36" t="str">
        <f t="shared" si="7"/>
        <v>-</v>
      </c>
      <c r="BH6" s="36" t="str">
        <f t="shared" si="7"/>
        <v>-</v>
      </c>
      <c r="BI6" s="36">
        <f t="shared" si="7"/>
        <v>1551.68</v>
      </c>
      <c r="BJ6" s="36" t="str">
        <f t="shared" si="7"/>
        <v>-</v>
      </c>
      <c r="BK6" s="36" t="str">
        <f t="shared" si="7"/>
        <v>-</v>
      </c>
      <c r="BL6" s="36" t="str">
        <f t="shared" si="7"/>
        <v>-</v>
      </c>
      <c r="BM6" s="36" t="str">
        <f t="shared" si="7"/>
        <v>-</v>
      </c>
      <c r="BN6" s="36">
        <f t="shared" si="7"/>
        <v>1272.18</v>
      </c>
      <c r="BO6" s="35" t="str">
        <f>IF(BO7="","",IF(BO7="-","【-】","【"&amp;SUBSTITUTE(TEXT(BO7,"#,##0.00"),"-","△")&amp;"】"))</f>
        <v>【969.46】</v>
      </c>
      <c r="BP6" s="36" t="str">
        <f>IF(BP7="",NA(),BP7)</f>
        <v>-</v>
      </c>
      <c r="BQ6" s="36" t="str">
        <f t="shared" ref="BQ6:BY6" si="8">IF(BQ7="",NA(),BQ7)</f>
        <v>-</v>
      </c>
      <c r="BR6" s="36" t="str">
        <f t="shared" si="8"/>
        <v>-</v>
      </c>
      <c r="BS6" s="36" t="str">
        <f t="shared" si="8"/>
        <v>-</v>
      </c>
      <c r="BT6" s="36">
        <f t="shared" si="8"/>
        <v>71.760000000000005</v>
      </c>
      <c r="BU6" s="36" t="str">
        <f t="shared" si="8"/>
        <v>-</v>
      </c>
      <c r="BV6" s="36" t="str">
        <f t="shared" si="8"/>
        <v>-</v>
      </c>
      <c r="BW6" s="36" t="str">
        <f t="shared" si="8"/>
        <v>-</v>
      </c>
      <c r="BX6" s="36" t="str">
        <f t="shared" si="8"/>
        <v>-</v>
      </c>
      <c r="BY6" s="36">
        <f t="shared" si="8"/>
        <v>75.83</v>
      </c>
      <c r="BZ6" s="35" t="str">
        <f>IF(BZ7="","",IF(BZ7="-","【-】","【"&amp;SUBSTITUTE(TEXT(BZ7,"#,##0.00"),"-","△")&amp;"】"))</f>
        <v>【73.20】</v>
      </c>
      <c r="CA6" s="36" t="str">
        <f>IF(CA7="",NA(),CA7)</f>
        <v>-</v>
      </c>
      <c r="CB6" s="36" t="str">
        <f t="shared" ref="CB6:CJ6" si="9">IF(CB7="",NA(),CB7)</f>
        <v>-</v>
      </c>
      <c r="CC6" s="36" t="str">
        <f t="shared" si="9"/>
        <v>-</v>
      </c>
      <c r="CD6" s="36" t="str">
        <f t="shared" si="9"/>
        <v>-</v>
      </c>
      <c r="CE6" s="36">
        <f t="shared" si="9"/>
        <v>136.28</v>
      </c>
      <c r="CF6" s="36" t="str">
        <f t="shared" si="9"/>
        <v>-</v>
      </c>
      <c r="CG6" s="36" t="str">
        <f t="shared" si="9"/>
        <v>-</v>
      </c>
      <c r="CH6" s="36" t="str">
        <f t="shared" si="9"/>
        <v>-</v>
      </c>
      <c r="CI6" s="36" t="str">
        <f t="shared" si="9"/>
        <v>-</v>
      </c>
      <c r="CJ6" s="36">
        <f t="shared" si="9"/>
        <v>181.94</v>
      </c>
      <c r="CK6" s="35" t="str">
        <f>IF(CK7="","",IF(CK7="-","【-】","【"&amp;SUBSTITUTE(TEXT(CK7,"#,##0.00"),"-","△")&amp;"】"))</f>
        <v>【249.60】</v>
      </c>
      <c r="CL6" s="36" t="str">
        <f>IF(CL7="",NA(),CL7)</f>
        <v>-</v>
      </c>
      <c r="CM6" s="36" t="str">
        <f t="shared" ref="CM6:CU6" si="10">IF(CM7="",NA(),CM7)</f>
        <v>-</v>
      </c>
      <c r="CN6" s="36" t="str">
        <f t="shared" si="10"/>
        <v>-</v>
      </c>
      <c r="CO6" s="36" t="str">
        <f t="shared" si="10"/>
        <v>-</v>
      </c>
      <c r="CP6" s="36">
        <f t="shared" si="10"/>
        <v>42.68</v>
      </c>
      <c r="CQ6" s="36" t="str">
        <f t="shared" si="10"/>
        <v>-</v>
      </c>
      <c r="CR6" s="36" t="str">
        <f t="shared" si="10"/>
        <v>-</v>
      </c>
      <c r="CS6" s="36" t="str">
        <f t="shared" si="10"/>
        <v>-</v>
      </c>
      <c r="CT6" s="36" t="str">
        <f t="shared" si="10"/>
        <v>-</v>
      </c>
      <c r="CU6" s="36">
        <f t="shared" si="10"/>
        <v>52.63</v>
      </c>
      <c r="CV6" s="35" t="str">
        <f>IF(CV7="","",IF(CV7="-","【-】","【"&amp;SUBSTITUTE(TEXT(CV7,"#,##0.00"),"-","△")&amp;"】"))</f>
        <v>【48.62】</v>
      </c>
      <c r="CW6" s="36" t="str">
        <f>IF(CW7="",NA(),CW7)</f>
        <v>-</v>
      </c>
      <c r="CX6" s="36" t="str">
        <f t="shared" ref="CX6:DF6" si="11">IF(CX7="",NA(),CX7)</f>
        <v>-</v>
      </c>
      <c r="CY6" s="36" t="str">
        <f t="shared" si="11"/>
        <v>-</v>
      </c>
      <c r="CZ6" s="36" t="str">
        <f t="shared" si="11"/>
        <v>-</v>
      </c>
      <c r="DA6" s="36">
        <f t="shared" si="11"/>
        <v>78.95</v>
      </c>
      <c r="DB6" s="36" t="str">
        <f t="shared" si="11"/>
        <v>-</v>
      </c>
      <c r="DC6" s="36" t="str">
        <f t="shared" si="11"/>
        <v>-</v>
      </c>
      <c r="DD6" s="36" t="str">
        <f t="shared" si="11"/>
        <v>-</v>
      </c>
      <c r="DE6" s="36" t="str">
        <f t="shared" si="11"/>
        <v>-</v>
      </c>
      <c r="DF6" s="36">
        <f t="shared" si="11"/>
        <v>78.83</v>
      </c>
      <c r="DG6" s="35" t="str">
        <f>IF(DG7="","",IF(DG7="-","【-】","【"&amp;SUBSTITUTE(TEXT(DG7,"#,##0.00"),"-","△")&amp;"】"))</f>
        <v>【79.22】</v>
      </c>
      <c r="DH6" s="36" t="str">
        <f>IF(DH7="",NA(),DH7)</f>
        <v>-</v>
      </c>
      <c r="DI6" s="36" t="str">
        <f t="shared" ref="DI6:DQ6" si="12">IF(DI7="",NA(),DI7)</f>
        <v>-</v>
      </c>
      <c r="DJ6" s="36" t="str">
        <f t="shared" si="12"/>
        <v>-</v>
      </c>
      <c r="DK6" s="36" t="str">
        <f t="shared" si="12"/>
        <v>-</v>
      </c>
      <c r="DL6" s="36">
        <f t="shared" si="12"/>
        <v>3.83</v>
      </c>
      <c r="DM6" s="36" t="str">
        <f t="shared" si="12"/>
        <v>-</v>
      </c>
      <c r="DN6" s="36" t="str">
        <f t="shared" si="12"/>
        <v>-</v>
      </c>
      <c r="DO6" s="36" t="str">
        <f t="shared" si="12"/>
        <v>-</v>
      </c>
      <c r="DP6" s="36" t="str">
        <f t="shared" si="12"/>
        <v>-</v>
      </c>
      <c r="DQ6" s="36">
        <f t="shared" si="12"/>
        <v>41.07</v>
      </c>
      <c r="DR6" s="35" t="str">
        <f>IF(DR7="","",IF(DR7="-","【-】","【"&amp;SUBSTITUTE(TEXT(DR7,"#,##0.00"),"-","△")&amp;"】"))</f>
        <v>【38.53】</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5.94</v>
      </c>
      <c r="EC6" s="35" t="str">
        <f>IF(EC7="","",IF(EC7="-","【-】","【"&amp;SUBSTITUTE(TEXT(EC7,"#,##0.00"),"-","△")&amp;"】"))</f>
        <v>【11.65】</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0.04</v>
      </c>
      <c r="EN6" s="35" t="str">
        <f>IF(EN7="","",IF(EN7="-","【-】","【"&amp;SUBSTITUTE(TEXT(EN7,"#,##0.00"),"-","△")&amp;"】"))</f>
        <v>【0.34】</v>
      </c>
    </row>
    <row r="7" spans="1:144" s="37" customFormat="1" x14ac:dyDescent="0.15">
      <c r="A7" s="29"/>
      <c r="B7" s="38">
        <v>2018</v>
      </c>
      <c r="C7" s="38">
        <v>392111</v>
      </c>
      <c r="D7" s="38">
        <v>46</v>
      </c>
      <c r="E7" s="38">
        <v>1</v>
      </c>
      <c r="F7" s="38">
        <v>0</v>
      </c>
      <c r="G7" s="38">
        <v>5</v>
      </c>
      <c r="H7" s="38" t="s">
        <v>92</v>
      </c>
      <c r="I7" s="38" t="s">
        <v>93</v>
      </c>
      <c r="J7" s="38" t="s">
        <v>94</v>
      </c>
      <c r="K7" s="38" t="s">
        <v>95</v>
      </c>
      <c r="L7" s="38" t="s">
        <v>96</v>
      </c>
      <c r="M7" s="38" t="s">
        <v>97</v>
      </c>
      <c r="N7" s="39" t="s">
        <v>98</v>
      </c>
      <c r="O7" s="39">
        <v>43.71</v>
      </c>
      <c r="P7" s="39">
        <v>98.05</v>
      </c>
      <c r="Q7" s="39">
        <v>1800</v>
      </c>
      <c r="R7" s="39">
        <v>33368</v>
      </c>
      <c r="S7" s="39">
        <v>126.46</v>
      </c>
      <c r="T7" s="39">
        <v>263.86</v>
      </c>
      <c r="U7" s="39">
        <v>7756</v>
      </c>
      <c r="V7" s="39">
        <v>5.39</v>
      </c>
      <c r="W7" s="39">
        <v>1438.96</v>
      </c>
      <c r="X7" s="39" t="s">
        <v>98</v>
      </c>
      <c r="Y7" s="39" t="s">
        <v>98</v>
      </c>
      <c r="Z7" s="39" t="s">
        <v>98</v>
      </c>
      <c r="AA7" s="39" t="s">
        <v>98</v>
      </c>
      <c r="AB7" s="39">
        <v>78.790000000000006</v>
      </c>
      <c r="AC7" s="39" t="s">
        <v>98</v>
      </c>
      <c r="AD7" s="39" t="s">
        <v>98</v>
      </c>
      <c r="AE7" s="39" t="s">
        <v>98</v>
      </c>
      <c r="AF7" s="39" t="s">
        <v>98</v>
      </c>
      <c r="AG7" s="39">
        <v>99.53</v>
      </c>
      <c r="AH7" s="39">
        <v>104.88</v>
      </c>
      <c r="AI7" s="39" t="s">
        <v>98</v>
      </c>
      <c r="AJ7" s="39" t="s">
        <v>98</v>
      </c>
      <c r="AK7" s="39" t="s">
        <v>98</v>
      </c>
      <c r="AL7" s="39" t="s">
        <v>98</v>
      </c>
      <c r="AM7" s="39">
        <v>34.520000000000003</v>
      </c>
      <c r="AN7" s="39" t="s">
        <v>98</v>
      </c>
      <c r="AO7" s="39" t="s">
        <v>98</v>
      </c>
      <c r="AP7" s="39" t="s">
        <v>98</v>
      </c>
      <c r="AQ7" s="39" t="s">
        <v>98</v>
      </c>
      <c r="AR7" s="39">
        <v>4.53</v>
      </c>
      <c r="AS7" s="39">
        <v>13.15</v>
      </c>
      <c r="AT7" s="39" t="s">
        <v>98</v>
      </c>
      <c r="AU7" s="39" t="s">
        <v>98</v>
      </c>
      <c r="AV7" s="39" t="s">
        <v>98</v>
      </c>
      <c r="AW7" s="39" t="s">
        <v>98</v>
      </c>
      <c r="AX7" s="39">
        <v>513.66</v>
      </c>
      <c r="AY7" s="39" t="s">
        <v>98</v>
      </c>
      <c r="AZ7" s="39" t="s">
        <v>98</v>
      </c>
      <c r="BA7" s="39" t="s">
        <v>98</v>
      </c>
      <c r="BB7" s="39" t="s">
        <v>98</v>
      </c>
      <c r="BC7" s="39">
        <v>183.95</v>
      </c>
      <c r="BD7" s="39">
        <v>299.45999999999998</v>
      </c>
      <c r="BE7" s="39" t="s">
        <v>98</v>
      </c>
      <c r="BF7" s="39" t="s">
        <v>98</v>
      </c>
      <c r="BG7" s="39" t="s">
        <v>98</v>
      </c>
      <c r="BH7" s="39" t="s">
        <v>98</v>
      </c>
      <c r="BI7" s="39">
        <v>1551.68</v>
      </c>
      <c r="BJ7" s="39" t="s">
        <v>98</v>
      </c>
      <c r="BK7" s="39" t="s">
        <v>98</v>
      </c>
      <c r="BL7" s="39" t="s">
        <v>98</v>
      </c>
      <c r="BM7" s="39" t="s">
        <v>98</v>
      </c>
      <c r="BN7" s="39">
        <v>1272.18</v>
      </c>
      <c r="BO7" s="39">
        <v>969.46</v>
      </c>
      <c r="BP7" s="39" t="s">
        <v>98</v>
      </c>
      <c r="BQ7" s="39" t="s">
        <v>98</v>
      </c>
      <c r="BR7" s="39" t="s">
        <v>98</v>
      </c>
      <c r="BS7" s="39" t="s">
        <v>98</v>
      </c>
      <c r="BT7" s="39">
        <v>71.760000000000005</v>
      </c>
      <c r="BU7" s="39" t="s">
        <v>98</v>
      </c>
      <c r="BV7" s="39" t="s">
        <v>98</v>
      </c>
      <c r="BW7" s="39" t="s">
        <v>98</v>
      </c>
      <c r="BX7" s="39" t="s">
        <v>98</v>
      </c>
      <c r="BY7" s="39">
        <v>75.83</v>
      </c>
      <c r="BZ7" s="39">
        <v>73.2</v>
      </c>
      <c r="CA7" s="39" t="s">
        <v>98</v>
      </c>
      <c r="CB7" s="39" t="s">
        <v>98</v>
      </c>
      <c r="CC7" s="39" t="s">
        <v>98</v>
      </c>
      <c r="CD7" s="39" t="s">
        <v>98</v>
      </c>
      <c r="CE7" s="39">
        <v>136.28</v>
      </c>
      <c r="CF7" s="39" t="s">
        <v>98</v>
      </c>
      <c r="CG7" s="39" t="s">
        <v>98</v>
      </c>
      <c r="CH7" s="39" t="s">
        <v>98</v>
      </c>
      <c r="CI7" s="39" t="s">
        <v>98</v>
      </c>
      <c r="CJ7" s="39">
        <v>181.94</v>
      </c>
      <c r="CK7" s="39">
        <v>249.6</v>
      </c>
      <c r="CL7" s="39" t="s">
        <v>98</v>
      </c>
      <c r="CM7" s="39" t="s">
        <v>98</v>
      </c>
      <c r="CN7" s="39" t="s">
        <v>98</v>
      </c>
      <c r="CO7" s="39" t="s">
        <v>98</v>
      </c>
      <c r="CP7" s="39">
        <v>42.68</v>
      </c>
      <c r="CQ7" s="39" t="s">
        <v>98</v>
      </c>
      <c r="CR7" s="39" t="s">
        <v>98</v>
      </c>
      <c r="CS7" s="39" t="s">
        <v>98</v>
      </c>
      <c r="CT7" s="39" t="s">
        <v>98</v>
      </c>
      <c r="CU7" s="39">
        <v>52.63</v>
      </c>
      <c r="CV7" s="39">
        <v>48.62</v>
      </c>
      <c r="CW7" s="39" t="s">
        <v>98</v>
      </c>
      <c r="CX7" s="39" t="s">
        <v>98</v>
      </c>
      <c r="CY7" s="39" t="s">
        <v>98</v>
      </c>
      <c r="CZ7" s="39" t="s">
        <v>98</v>
      </c>
      <c r="DA7" s="39">
        <v>78.95</v>
      </c>
      <c r="DB7" s="39" t="s">
        <v>98</v>
      </c>
      <c r="DC7" s="39" t="s">
        <v>98</v>
      </c>
      <c r="DD7" s="39" t="s">
        <v>98</v>
      </c>
      <c r="DE7" s="39" t="s">
        <v>98</v>
      </c>
      <c r="DF7" s="39">
        <v>78.83</v>
      </c>
      <c r="DG7" s="39">
        <v>79.22</v>
      </c>
      <c r="DH7" s="39" t="s">
        <v>98</v>
      </c>
      <c r="DI7" s="39" t="s">
        <v>98</v>
      </c>
      <c r="DJ7" s="39" t="s">
        <v>98</v>
      </c>
      <c r="DK7" s="39" t="s">
        <v>98</v>
      </c>
      <c r="DL7" s="39">
        <v>3.83</v>
      </c>
      <c r="DM7" s="39" t="s">
        <v>98</v>
      </c>
      <c r="DN7" s="39" t="s">
        <v>98</v>
      </c>
      <c r="DO7" s="39" t="s">
        <v>98</v>
      </c>
      <c r="DP7" s="39" t="s">
        <v>98</v>
      </c>
      <c r="DQ7" s="39">
        <v>41.07</v>
      </c>
      <c r="DR7" s="39">
        <v>38.53</v>
      </c>
      <c r="DS7" s="39" t="s">
        <v>98</v>
      </c>
      <c r="DT7" s="39" t="s">
        <v>98</v>
      </c>
      <c r="DU7" s="39" t="s">
        <v>98</v>
      </c>
      <c r="DV7" s="39" t="s">
        <v>98</v>
      </c>
      <c r="DW7" s="39">
        <v>0</v>
      </c>
      <c r="DX7" s="39" t="s">
        <v>98</v>
      </c>
      <c r="DY7" s="39" t="s">
        <v>98</v>
      </c>
      <c r="DZ7" s="39" t="s">
        <v>98</v>
      </c>
      <c r="EA7" s="39" t="s">
        <v>98</v>
      </c>
      <c r="EB7" s="39">
        <v>5.94</v>
      </c>
      <c r="EC7" s="39">
        <v>11.65</v>
      </c>
      <c r="ED7" s="39" t="s">
        <v>98</v>
      </c>
      <c r="EE7" s="39" t="s">
        <v>98</v>
      </c>
      <c r="EF7" s="39" t="s">
        <v>98</v>
      </c>
      <c r="EG7" s="39" t="s">
        <v>98</v>
      </c>
      <c r="EH7" s="39">
        <v>0</v>
      </c>
      <c r="EI7" s="39" t="s">
        <v>98</v>
      </c>
      <c r="EJ7" s="39" t="s">
        <v>98</v>
      </c>
      <c r="EK7" s="39" t="s">
        <v>98</v>
      </c>
      <c r="EL7" s="39" t="s">
        <v>98</v>
      </c>
      <c r="EM7" s="39">
        <v>0.04</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2019-12-05T04:27:21Z</dcterms:created>
  <dcterms:modified xsi:type="dcterms:W3CDTF">2020-01-23T00:26:53Z</dcterms:modified>
  <cp:category/>
</cp:coreProperties>
</file>