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760" tabRatio="756"/>
  </bookViews>
  <sheets>
    <sheet name="※入力不要【HPイメージ】" sheetId="1" r:id="rId1"/>
  </sheets>
  <definedNames>
    <definedName name="_xlnm._FilterDatabase" localSheetId="0" hidden="1">'※入力不要【HPイメージ】'!$A$11:$R$49</definedName>
    <definedName name="_xlnm.Print_Area" localSheetId="0">'※入力不要【HPイメージ】'!$A$1:$S$54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<sst xmlns="http://schemas.openxmlformats.org/spreadsheetml/2006/main" xmlns:r="http://schemas.openxmlformats.org/officeDocument/2006/relationships" count="71" uniqueCount="71">
  <si>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F</t>
  </si>
  <si>
    <t>北川村</t>
    <rPh sb="0" eb="3">
      <t>キタガワムラ</t>
    </rPh>
    <phoneticPr fontId="21"/>
  </si>
  <si>
    <t>津野町</t>
    <rPh sb="0" eb="3">
      <t>ツノチョウ</t>
    </rPh>
    <phoneticPr fontId="21"/>
  </si>
  <si>
    <t>H÷F</t>
  </si>
  <si>
    <t>個別避難計画作成数</t>
    <rPh sb="0" eb="2">
      <t>こべつ</t>
    </rPh>
    <rPh sb="2" eb="4">
      <t>ひなん</t>
    </rPh>
    <rPh sb="4" eb="6">
      <t>けいかく</t>
    </rPh>
    <rPh sb="6" eb="9">
      <t>さくせいすう</t>
    </rPh>
    <phoneticPr fontId="3" type="Hiragana"/>
  </si>
  <si>
    <t>土佐清水市</t>
    <rPh sb="0" eb="5">
      <t>トサシミズシ</t>
    </rPh>
    <phoneticPr fontId="21"/>
  </si>
  <si>
    <t>安芸</t>
    <rPh sb="0" eb="2">
      <t>あき</t>
    </rPh>
    <phoneticPr fontId="3" type="Hiragana"/>
  </si>
  <si>
    <t>いの町</t>
    <rPh sb="2" eb="3">
      <t>マチ</t>
    </rPh>
    <phoneticPr fontId="21"/>
  </si>
  <si>
    <t>芸西村</t>
    <rPh sb="0" eb="3">
      <t>ゲイセイムラ</t>
    </rPh>
    <phoneticPr fontId="21"/>
  </si>
  <si>
    <t>土佐市</t>
    <rPh sb="0" eb="3">
      <t>トサシ</t>
    </rPh>
    <phoneticPr fontId="21"/>
  </si>
  <si>
    <t>大豊町</t>
    <rPh sb="0" eb="3">
      <t>オオトヨチョウ</t>
    </rPh>
    <phoneticPr fontId="21"/>
  </si>
  <si>
    <t>左記のうち、津波浸水区域内（L2）</t>
    <rPh sb="0" eb="2">
      <t>さき</t>
    </rPh>
    <phoneticPr fontId="3" type="Hiragana"/>
  </si>
  <si>
    <t>安田町</t>
    <rPh sb="0" eb="3">
      <t>ヤスダチョウ</t>
    </rPh>
    <phoneticPr fontId="21"/>
  </si>
  <si>
    <t>土佐町</t>
    <rPh sb="0" eb="3">
      <t>トサチョウ</t>
    </rPh>
    <phoneticPr fontId="21"/>
  </si>
  <si>
    <t>優先度が高い対象者数</t>
    <rPh sb="0" eb="3">
      <t>ゆうせんど</t>
    </rPh>
    <rPh sb="4" eb="5">
      <t>たか</t>
    </rPh>
    <rPh sb="6" eb="9">
      <t>たいしょうしゃ</t>
    </rPh>
    <rPh sb="9" eb="10">
      <t>すう</t>
    </rPh>
    <phoneticPr fontId="3" type="Hiragana"/>
  </si>
  <si>
    <t>黒潮町</t>
    <rPh sb="0" eb="3">
      <t>クロシオチョウ</t>
    </rPh>
    <phoneticPr fontId="21"/>
  </si>
  <si>
    <t>大川村</t>
    <rPh sb="0" eb="3">
      <t>オオカワムラ</t>
    </rPh>
    <phoneticPr fontId="21"/>
  </si>
  <si>
    <t>香南市</t>
    <rPh sb="0" eb="3">
      <t>コウナンシ</t>
    </rPh>
    <phoneticPr fontId="21"/>
  </si>
  <si>
    <t>三原村</t>
    <rPh sb="0" eb="3">
      <t>ミハラムラ</t>
    </rPh>
    <phoneticPr fontId="21"/>
  </si>
  <si>
    <t>大月町</t>
    <rPh sb="0" eb="3">
      <t>オオツキチョウ</t>
    </rPh>
    <phoneticPr fontId="21"/>
  </si>
  <si>
    <t>仁淀川町</t>
    <rPh sb="0" eb="4">
      <t>ニヨドガワチョウ</t>
    </rPh>
    <phoneticPr fontId="21"/>
  </si>
  <si>
    <t>四万十市</t>
    <rPh sb="0" eb="4">
      <t>シマントシ</t>
    </rPh>
    <phoneticPr fontId="21"/>
  </si>
  <si>
    <t>檮原町</t>
    <rPh sb="0" eb="3">
      <t>ユスハラチョウ</t>
    </rPh>
    <phoneticPr fontId="21"/>
  </si>
  <si>
    <t>宿毛市</t>
    <rPh sb="0" eb="3">
      <t>スクモシ</t>
    </rPh>
    <phoneticPr fontId="21"/>
  </si>
  <si>
    <t>圏域</t>
    <rPh sb="0" eb="2">
      <t>けんいき</t>
    </rPh>
    <phoneticPr fontId="3" type="Hiragana"/>
  </si>
  <si>
    <t>四万十町</t>
    <rPh sb="0" eb="4">
      <t>シマントチョウ</t>
    </rPh>
    <phoneticPr fontId="21"/>
  </si>
  <si>
    <t>須崎市</t>
    <rPh sb="0" eb="3">
      <t>スサキシ</t>
    </rPh>
    <phoneticPr fontId="21"/>
  </si>
  <si>
    <t>中土佐町</t>
    <rPh sb="0" eb="4">
      <t>ナカトサチョウ</t>
    </rPh>
    <phoneticPr fontId="21"/>
  </si>
  <si>
    <t>H÷G</t>
  </si>
  <si>
    <t>合計</t>
    <rPh sb="0" eb="2">
      <t>ごうけい</t>
    </rPh>
    <phoneticPr fontId="3" type="Hiragana"/>
  </si>
  <si>
    <t>日高村</t>
    <rPh sb="0" eb="3">
      <t>ヒダカムラ</t>
    </rPh>
    <phoneticPr fontId="21"/>
  </si>
  <si>
    <t>中央東</t>
    <rPh sb="0" eb="3">
      <t>ちゅうおうひがし</t>
    </rPh>
    <phoneticPr fontId="3" type="Hiragana"/>
  </si>
  <si>
    <t>越知町</t>
    <rPh sb="0" eb="3">
      <t>オチチョウ</t>
    </rPh>
    <phoneticPr fontId="21"/>
  </si>
  <si>
    <t>本山町</t>
    <rPh sb="0" eb="3">
      <t>モトヤマチョウ</t>
    </rPh>
    <phoneticPr fontId="21"/>
  </si>
  <si>
    <t>佐川町</t>
    <rPh sb="0" eb="3">
      <t>サカワチョウ</t>
    </rPh>
    <phoneticPr fontId="21"/>
  </si>
  <si>
    <t>香美市</t>
    <rPh sb="0" eb="3">
      <t>カミシ</t>
    </rPh>
    <phoneticPr fontId="21"/>
  </si>
  <si>
    <t>南国市</t>
    <rPh sb="0" eb="3">
      <t>ナンコクシ</t>
    </rPh>
    <phoneticPr fontId="21"/>
  </si>
  <si>
    <t>市町村名</t>
    <rPh sb="0" eb="4">
      <t>しちょうそんめい</t>
    </rPh>
    <phoneticPr fontId="3" type="Hiragana"/>
  </si>
  <si>
    <t>高知市</t>
    <rPh sb="0" eb="3">
      <t>こうちし</t>
    </rPh>
    <phoneticPr fontId="3" type="Hiragana"/>
  </si>
  <si>
    <t>馬路村</t>
    <rPh sb="0" eb="3">
      <t>ウマジムラ</t>
    </rPh>
    <phoneticPr fontId="21"/>
  </si>
  <si>
    <t>田野町</t>
    <rPh sb="0" eb="3">
      <t>タノチョウ</t>
    </rPh>
    <phoneticPr fontId="21"/>
  </si>
  <si>
    <r>
      <t>計画作成率</t>
    </r>
    <r>
      <rPr>
        <sz val="12"/>
        <color theme="1"/>
        <rFont val="メイリオ"/>
      </rPr>
      <t xml:space="preserve">
(名簿提供同意ベース）</t>
    </r>
    <rPh sb="0" eb="2">
      <t>けいかく</t>
    </rPh>
    <rPh sb="2" eb="5">
      <t>さくせいりつ</t>
    </rPh>
    <rPh sb="7" eb="9">
      <t>めいぼ</t>
    </rPh>
    <rPh sb="9" eb="11">
      <t>ていきょう</t>
    </rPh>
    <rPh sb="11" eb="13">
      <t>どうい</t>
    </rPh>
    <phoneticPr fontId="3" type="Hiragana"/>
  </si>
  <si>
    <t>奈半利町</t>
    <rPh sb="0" eb="4">
      <t>ナハリチョウ</t>
    </rPh>
    <phoneticPr fontId="21"/>
  </si>
  <si>
    <t>安芸市</t>
    <rPh sb="0" eb="3">
      <t>アキシ</t>
    </rPh>
    <phoneticPr fontId="21"/>
  </si>
  <si>
    <t>東洋町</t>
    <rPh sb="0" eb="3">
      <t>トウヨウチョウ</t>
    </rPh>
    <phoneticPr fontId="21"/>
  </si>
  <si>
    <t>室戸市</t>
    <rPh sb="0" eb="3">
      <t>ムロトシ</t>
    </rPh>
    <phoneticPr fontId="21"/>
  </si>
  <si>
    <t>A</t>
  </si>
  <si>
    <t>高知市</t>
    <rPh sb="0" eb="3">
      <t>コウチシ</t>
    </rPh>
    <phoneticPr fontId="21"/>
  </si>
  <si>
    <t>C</t>
  </si>
  <si>
    <t>D</t>
  </si>
  <si>
    <t>E</t>
  </si>
  <si>
    <t>名簿情報提供同意者数</t>
    <rPh sb="0" eb="2">
      <t>めいぼ</t>
    </rPh>
    <rPh sb="2" eb="4">
      <t>じょうほう</t>
    </rPh>
    <rPh sb="4" eb="6">
      <t>ていきょう</t>
    </rPh>
    <rPh sb="6" eb="9">
      <t>どういしゃ</t>
    </rPh>
    <rPh sb="9" eb="10">
      <t>すう</t>
    </rPh>
    <phoneticPr fontId="3" type="Hiragana"/>
  </si>
  <si>
    <t>B</t>
  </si>
  <si>
    <t/>
  </si>
  <si>
    <t>避難行動要支援者数</t>
  </si>
  <si>
    <t>合計（高知市除く）</t>
    <rPh sb="0" eb="2">
      <t>ごうけい</t>
    </rPh>
    <rPh sb="3" eb="6">
      <t>こうちし</t>
    </rPh>
    <rPh sb="6" eb="7">
      <t>のぞ</t>
    </rPh>
    <phoneticPr fontId="3" type="Hiragana"/>
  </si>
  <si>
    <t>須崎</t>
    <rPh sb="0" eb="2">
      <t>すさき</t>
    </rPh>
    <phoneticPr fontId="3" type="Hiragana"/>
  </si>
  <si>
    <t>中央西</t>
    <rPh sb="0" eb="3">
      <t>ちゅうおうにし</t>
    </rPh>
    <phoneticPr fontId="3" type="Hiragana"/>
  </si>
  <si>
    <t>幡多</t>
    <rPh sb="0" eb="2">
      <t>はた</t>
    </rPh>
    <phoneticPr fontId="3" type="Hiragana"/>
  </si>
  <si>
    <t>避難行動要支援者数</t>
    <rPh sb="0" eb="8">
      <t>ひなんこうどうようしえんしゃ</t>
    </rPh>
    <rPh sb="8" eb="9">
      <t>かず</t>
    </rPh>
    <phoneticPr fontId="3" type="Hiragana"/>
  </si>
  <si>
    <t>計</t>
    <rPh sb="0" eb="1">
      <t>けい</t>
    </rPh>
    <phoneticPr fontId="3" type="Hiragana"/>
  </si>
  <si>
    <t>全　体</t>
  </si>
  <si>
    <r>
      <t>計画作成率</t>
    </r>
    <r>
      <rPr>
        <sz val="14"/>
        <color theme="1"/>
        <rFont val="メイリオ"/>
      </rPr>
      <t xml:space="preserve">
(計画作成同意ベース）</t>
    </r>
    <rPh sb="0" eb="2">
      <t>けいかく</t>
    </rPh>
    <rPh sb="2" eb="5">
      <t>さくせいりつ</t>
    </rPh>
    <rPh sb="7" eb="9">
      <t>けいかく</t>
    </rPh>
    <rPh sb="9" eb="11">
      <t>さくせい</t>
    </rPh>
    <rPh sb="11" eb="13">
      <t>どうい</t>
    </rPh>
    <phoneticPr fontId="3" type="Hiragana"/>
  </si>
  <si>
    <t>D÷B</t>
  </si>
  <si>
    <t>避難行動要支援者対策取組状況調査（令和４年度末時点）</t>
    <rPh sb="17" eb="19">
      <t>れいわ</t>
    </rPh>
    <rPh sb="20" eb="22">
      <t>ねんど</t>
    </rPh>
    <rPh sb="22" eb="23">
      <t>まつ</t>
    </rPh>
    <phoneticPr fontId="3" type="Hiragana"/>
  </si>
  <si>
    <t>G</t>
  </si>
  <si>
    <t>H</t>
  </si>
  <si>
    <t>D÷C</t>
  </si>
  <si>
    <t>計画作成
同意者数</t>
  </si>
  <si>
    <r>
      <t xml:space="preserve">計画作成率
</t>
    </r>
    <r>
      <rPr>
        <sz val="12"/>
        <color theme="1"/>
        <rFont val="メイリオ"/>
      </rPr>
      <t>(計画作成同意ベース）</t>
    </r>
    <rPh sb="0" eb="2">
      <t>けいかく</t>
    </rPh>
    <rPh sb="2" eb="5">
      <t>さくせいりつ</t>
    </rPh>
    <rPh sb="7" eb="9">
      <t>けいかく</t>
    </rPh>
    <rPh sb="9" eb="11">
      <t>さくせい</t>
    </rPh>
    <rPh sb="11" eb="13">
      <t>どうい</t>
    </rPh>
    <phoneticPr fontId="3" type="Hiragana"/>
  </si>
  <si>
    <r>
      <t>計画作成率</t>
    </r>
    <r>
      <rPr>
        <sz val="14"/>
        <color theme="1"/>
        <rFont val="メイリオ"/>
      </rPr>
      <t xml:space="preserve">
(名簿提供同意ベース）</t>
    </r>
    <rPh sb="0" eb="2">
      <t>けいかく</t>
    </rPh>
    <rPh sb="2" eb="5">
      <t>さくせいりつ</t>
    </rPh>
    <rPh sb="7" eb="9">
      <t>めいぼ</t>
    </rPh>
    <rPh sb="9" eb="11">
      <t>ていきょう</t>
    </rPh>
    <rPh sb="11" eb="13">
      <t>どうい</t>
    </rPh>
    <phoneticPr fontId="3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</si>
</sst>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22">
    <font>
      <sz val="11"/>
      <color theme="1"/>
      <name val="游ゴシック"/>
      <family val="3"/>
      <scheme val="minor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游ゴシック"/>
      <family val="3"/>
    </font>
    <font>
      <sz val="11"/>
      <color theme="1"/>
      <name val="メイリオ"/>
      <family val="3"/>
    </font>
    <font>
      <sz val="11"/>
      <color auto="1"/>
      <name val="メイリオ"/>
      <family val="3"/>
    </font>
    <font>
      <sz val="11"/>
      <color theme="1"/>
      <name val="游ゴシック"/>
      <family val="3"/>
      <scheme val="minor"/>
    </font>
    <font>
      <sz val="14"/>
      <color auto="1"/>
      <name val="メイリオ"/>
      <family val="3"/>
    </font>
    <font>
      <sz val="18"/>
      <color auto="1"/>
      <name val="メイリオ"/>
      <family val="3"/>
    </font>
    <font>
      <sz val="18"/>
      <color theme="1"/>
      <name val="メイリオ"/>
      <family val="3"/>
    </font>
    <font>
      <sz val="16"/>
      <color theme="1"/>
      <name val="メイリオ"/>
      <family val="3"/>
    </font>
    <font>
      <sz val="16"/>
      <color auto="1"/>
      <name val="メイリオ"/>
      <family val="3"/>
    </font>
    <font>
      <sz val="14"/>
      <color theme="1"/>
      <name val="メイリオ"/>
      <family val="3"/>
    </font>
    <font>
      <sz val="40"/>
      <color theme="1"/>
      <name val="メイリオ"/>
      <family val="3"/>
    </font>
    <font>
      <sz val="36"/>
      <color theme="1"/>
      <name val="メイリオ"/>
      <family val="3"/>
    </font>
    <font>
      <sz val="28"/>
      <color theme="1"/>
      <name val="メイリオ"/>
      <family val="3"/>
    </font>
    <font>
      <sz val="20"/>
      <color theme="1"/>
      <name val="メイリオ"/>
      <family val="3"/>
    </font>
    <font>
      <sz val="12"/>
      <color theme="1"/>
      <name val="メイリオ"/>
      <family val="3"/>
    </font>
    <font>
      <b/>
      <sz val="14"/>
      <color rgb="FFFF0000"/>
      <name val="メイリオ"/>
      <family val="3"/>
    </font>
    <font>
      <b/>
      <sz val="18"/>
      <color rgb="FFFF0000"/>
      <name val="メイリオ"/>
      <family val="3"/>
    </font>
    <font>
      <b/>
      <sz val="16"/>
      <color rgb="FFFF0000"/>
      <name val="メイリオ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theme="2" tint="-0.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Fill="1" applyProtection="1">
      <alignment vertical="center"/>
    </xf>
    <xf numFmtId="176" fontId="4" fillId="0" borderId="0" xfId="27" applyNumberFormat="1" applyFont="1" applyProtection="1">
      <alignment vertical="center"/>
    </xf>
    <xf numFmtId="10" fontId="4" fillId="0" borderId="0" xfId="27" applyNumberFormat="1" applyFo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NumberFormat="1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wrapText="1"/>
    </xf>
    <xf numFmtId="0" fontId="16" fillId="0" borderId="5" xfId="0" applyFont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0" fontId="9" fillId="2" borderId="12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center" vertical="center"/>
    </xf>
    <xf numFmtId="0" fontId="16" fillId="0" borderId="5" xfId="0" applyFont="1" applyBorder="1">
      <alignment vertical="center"/>
    </xf>
    <xf numFmtId="0" fontId="16" fillId="0" borderId="0" xfId="0" applyFont="1">
      <alignment vertical="center"/>
    </xf>
    <xf numFmtId="0" fontId="9" fillId="2" borderId="13" xfId="0" applyFont="1" applyFill="1" applyBorder="1" applyAlignment="1" applyProtection="1">
      <alignment wrapText="1"/>
    </xf>
    <xf numFmtId="0" fontId="9" fillId="2" borderId="12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/>
    <xf numFmtId="0" fontId="9" fillId="2" borderId="6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>
      <alignment horizontal="right" vertical="center"/>
    </xf>
    <xf numFmtId="176" fontId="16" fillId="0" borderId="0" xfId="27" applyNumberFormat="1" applyFont="1" applyBorder="1" applyAlignment="1" applyProtection="1">
      <alignment horizontal="center" vertical="center" wrapText="1"/>
    </xf>
    <xf numFmtId="176" fontId="16" fillId="0" borderId="1" xfId="27" applyNumberFormat="1" applyFont="1" applyBorder="1" applyAlignment="1" applyProtection="1">
      <alignment horizontal="center" vertical="center"/>
    </xf>
    <xf numFmtId="176" fontId="9" fillId="2" borderId="12" xfId="0" applyNumberFormat="1" applyFont="1" applyFill="1" applyBorder="1" applyAlignment="1" applyProtection="1"/>
    <xf numFmtId="176" fontId="9" fillId="2" borderId="6" xfId="0" applyNumberFormat="1" applyFont="1" applyFill="1" applyBorder="1" applyAlignment="1" applyProtection="1">
      <alignment horizontal="center" vertical="center" wrapText="1"/>
    </xf>
    <xf numFmtId="176" fontId="12" fillId="2" borderId="7" xfId="0" applyNumberFormat="1" applyFont="1" applyFill="1" applyBorder="1" applyAlignment="1" applyProtection="1">
      <alignment horizontal="center" vertical="center" wrapText="1"/>
    </xf>
    <xf numFmtId="176" fontId="10" fillId="2" borderId="8" xfId="27" applyNumberFormat="1" applyFont="1" applyFill="1" applyBorder="1" applyAlignment="1" applyProtection="1">
      <alignment horizontal="center" vertical="center"/>
    </xf>
    <xf numFmtId="176" fontId="16" fillId="0" borderId="5" xfId="27" applyNumberFormat="1" applyFont="1" applyFill="1" applyBorder="1" applyProtection="1">
      <alignment vertical="center"/>
    </xf>
    <xf numFmtId="176" fontId="16" fillId="3" borderId="5" xfId="27" applyNumberFormat="1" applyFont="1" applyFill="1" applyBorder="1" applyProtection="1">
      <alignment vertical="center"/>
    </xf>
    <xf numFmtId="176" fontId="16" fillId="2" borderId="5" xfId="27" applyNumberFormat="1" applyFont="1" applyFill="1" applyBorder="1" applyProtection="1">
      <alignment vertical="center"/>
    </xf>
    <xf numFmtId="176" fontId="16" fillId="0" borderId="0" xfId="27" applyNumberFormat="1" applyFont="1" applyProtection="1">
      <alignment vertical="center"/>
    </xf>
    <xf numFmtId="176" fontId="16" fillId="2" borderId="11" xfId="27" applyNumberFormat="1" applyFont="1" applyFill="1" applyBorder="1" applyProtection="1">
      <alignment vertical="center"/>
    </xf>
    <xf numFmtId="176" fontId="16" fillId="2" borderId="14" xfId="27" applyNumberFormat="1" applyFont="1" applyFill="1" applyBorder="1" applyProtection="1">
      <alignment vertical="center"/>
    </xf>
    <xf numFmtId="0" fontId="10" fillId="0" borderId="0" xfId="0" applyFont="1" applyAlignment="1" applyProtection="1">
      <alignment horizontal="center" vertical="center" wrapText="1"/>
    </xf>
    <xf numFmtId="176" fontId="12" fillId="0" borderId="0" xfId="27" applyNumberFormat="1" applyFont="1" applyProtection="1">
      <alignment vertical="center"/>
    </xf>
    <xf numFmtId="0" fontId="9" fillId="2" borderId="15" xfId="0" applyFont="1" applyFill="1" applyBorder="1" applyAlignment="1" applyProtection="1">
      <alignment horizontal="left"/>
    </xf>
    <xf numFmtId="176" fontId="9" fillId="2" borderId="15" xfId="0" applyNumberFormat="1" applyFont="1" applyFill="1" applyBorder="1" applyAlignment="1" applyProtection="1"/>
    <xf numFmtId="176" fontId="16" fillId="2" borderId="16" xfId="27" applyNumberFormat="1" applyFont="1" applyFill="1" applyBorder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horizontal="left" vertical="top" wrapText="1"/>
    </xf>
    <xf numFmtId="176" fontId="12" fillId="0" borderId="0" xfId="0" applyNumberFormat="1" applyFont="1" applyFill="1" applyBorder="1" applyAlignment="1" applyProtection="1">
      <alignment horizontal="left" vertical="top"/>
    </xf>
    <xf numFmtId="176" fontId="12" fillId="0" borderId="0" xfId="27" applyNumberFormat="1" applyFont="1" applyFill="1" applyBorder="1" applyAlignment="1" applyProtection="1">
      <alignment horizontal="center" vertical="center"/>
    </xf>
    <xf numFmtId="176" fontId="10" fillId="0" borderId="7" xfId="27" applyNumberFormat="1" applyFont="1" applyFill="1" applyBorder="1" applyProtection="1">
      <alignment vertical="center"/>
    </xf>
    <xf numFmtId="176" fontId="10" fillId="0" borderId="17" xfId="27" applyNumberFormat="1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10" fontId="4" fillId="0" borderId="0" xfId="27" applyNumberFormat="1" applyFont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Protection="1">
      <alignment vertical="center"/>
    </xf>
    <xf numFmtId="0" fontId="10" fillId="2" borderId="4" xfId="0" applyFont="1" applyFill="1" applyBorder="1" applyAlignment="1" applyProtection="1">
      <alignment wrapText="1"/>
    </xf>
    <xf numFmtId="0" fontId="16" fillId="0" borderId="18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right" vertical="center"/>
    </xf>
    <xf numFmtId="0" fontId="16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10" fontId="10" fillId="2" borderId="19" xfId="27" applyNumberFormat="1" applyFont="1" applyFill="1" applyBorder="1" applyAlignment="1" applyProtection="1">
      <alignment horizontal="center" vertical="center"/>
    </xf>
    <xf numFmtId="176" fontId="16" fillId="0" borderId="5" xfId="27" applyNumberFormat="1" applyFont="1" applyFill="1" applyBorder="1" applyAlignment="1" applyProtection="1">
      <alignment horizontal="right" vertical="center"/>
    </xf>
    <xf numFmtId="176" fontId="16" fillId="0" borderId="18" xfId="27" applyNumberFormat="1" applyFont="1" applyFill="1" applyBorder="1" applyAlignment="1" applyProtection="1">
      <alignment horizontal="right" vertical="center"/>
    </xf>
    <xf numFmtId="176" fontId="16" fillId="2" borderId="5" xfId="27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6" fontId="16" fillId="2" borderId="16" xfId="27" applyNumberFormat="1" applyFont="1" applyFill="1" applyBorder="1" applyAlignment="1" applyProtection="1">
      <alignment horizontal="right" vertical="center"/>
    </xf>
    <xf numFmtId="176" fontId="17" fillId="2" borderId="7" xfId="0" applyNumberFormat="1" applyFont="1" applyFill="1" applyBorder="1" applyAlignment="1" applyProtection="1">
      <alignment horizontal="center" vertical="center" wrapText="1"/>
    </xf>
    <xf numFmtId="176" fontId="16" fillId="0" borderId="18" xfId="27" applyNumberFormat="1" applyFont="1" applyFill="1" applyBorder="1" applyProtection="1">
      <alignment vertical="center"/>
    </xf>
    <xf numFmtId="0" fontId="18" fillId="0" borderId="0" xfId="0" applyFont="1" applyAlignment="1" applyProtection="1">
      <alignment horizontal="left" vertical="center"/>
    </xf>
    <xf numFmtId="10" fontId="18" fillId="0" borderId="0" xfId="27" applyNumberFormat="1" applyFont="1" applyAlignment="1" applyProtection="1">
      <alignment horizontal="center" vertical="center"/>
    </xf>
    <xf numFmtId="10" fontId="19" fillId="0" borderId="0" xfId="27" applyNumberFormat="1" applyFont="1" applyAlignment="1" applyProtection="1">
      <alignment horizontal="left" vertical="center" wrapText="1"/>
    </xf>
    <xf numFmtId="14" fontId="19" fillId="0" borderId="0" xfId="27" applyNumberFormat="1" applyFont="1" applyAlignment="1" applyProtection="1">
      <alignment horizontal="left" vertical="center" wrapText="1"/>
    </xf>
    <xf numFmtId="10" fontId="20" fillId="0" borderId="0" xfId="27" applyNumberFormat="1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</cellXfs>
  <cellStyles count="28">
    <cellStyle name="パーセント_■避難行動要支援者取組状況一覧(20200930時点)" xfId="1"/>
    <cellStyle name="パーセント_■避難行動要支援者取組状況一覧(20200930時点)_★とりまとめ_別紙1-1避難行動要支援者対策取組状況調査(20210930時点)" xfId="2"/>
    <cellStyle name="パーセント_■避難行動要支援者取組状況一覧(20200930時点)_★とりまとめ_別紙1-1避難行動要支援者対策取組状況調査(20210930時点)_1" xfId="3"/>
    <cellStyle name="パーセント_★とりまとめ02_02_別紙1-2避難行動要支援者対策取組状況調査(L2津波浸水区域内の状況・20210331時点)" xfId="4"/>
    <cellStyle name="パーセント_★とりまとめ_別紙1-1避難行動要支援者対策取組状況調査(20210930時点)" xfId="5"/>
    <cellStyle name="パーセント_★とりまとめ_別紙1-2避難行動要支援者対策取組状況調査(L2津波浸水区域内の状況・20210930時点)" xfId="6"/>
    <cellStyle name="パーセント_済　とりまとめ（別紙３）　05_別紙3福祉避難所受入必要人数把握調査 （20220331時点）" xfId="7"/>
    <cellStyle name="桁区切り_■避難行動要支援者取組状況一覧(20200930時点)" xfId="8"/>
    <cellStyle name="桁区切り_■避難行動要支援者取組状況一覧(20200930時点)_★とりまとめ_別紙1-1避難行動要支援者対策取組状況調査(20210930時点)" xfId="9"/>
    <cellStyle name="桁区切り_■避難行動要支援者取組状況一覧(20200930時点)_★とりまとめ_別紙1-1避難行動要支援者対策取組状況調査(20210930時点)_1" xfId="10"/>
    <cellStyle name="桁区切り_★とりまとめ02_02_別紙1-2避難行動要支援者対策取組状況調査(L2津波浸水区域内の状況・20210331時点)" xfId="11"/>
    <cellStyle name="桁区切り_★とりまとめ_別紙1-2避難行動要支援者対策取組状況調査(L2津波浸水区域内の状況・20210930時点)" xfId="12"/>
    <cellStyle name="桁区切り_済　とりまとめ（別紙２）　04_別紙2福祉避難所指定（協定）状況一覧（20220331時点）" xfId="13"/>
    <cellStyle name="桁区切り_済　とりまとめ（別紙３）　05_別紙3福祉避難所受入必要人数把握調査 （20220331時点）" xfId="14"/>
    <cellStyle name="標準" xfId="0" builtinId="0"/>
    <cellStyle name="標準_■避難行動要支援者取組状況一覧(20200930時点)" xfId="15"/>
    <cellStyle name="標準_■避難行動要支援者取組状況一覧(20200930時点)_★とりまとめ_別紙1-1避難行動要支援者対策取組状況調査(20210930時点)" xfId="16"/>
    <cellStyle name="標準_■避難行動要支援者取組状況一覧(20200930時点)_★とりまとめ_別紙1-1避難行動要支援者対策取組状況調査(20210930時点)_1" xfId="17"/>
    <cellStyle name="標準_★とりまとめ02_02_別紙1-2避難行動要支援者対策取組状況調査(L2津波浸水区域内の状況・20210331時点)" xfId="18"/>
    <cellStyle name="標準_★とりまとめ_別紙1-1避難行動要支援者対策取組状況調査(20210930時点)" xfId="19"/>
    <cellStyle name="標準_★とりまとめ_別紙1-1避難行動要支援者対策取組状況調査(20210930時点)_1" xfId="20"/>
    <cellStyle name="標準_★とりまとめ_別紙1-1避難行動要支援者対策取組状況調査(20210930時点)_2" xfId="21"/>
    <cellStyle name="標準_★とりまとめ_別紙1-2避難行動要支援者対策取組状況調査(L2津波浸水区域内の状況・20210930時点)" xfId="22"/>
    <cellStyle name="標準_コピー04-1-1h" xfId="23"/>
    <cellStyle name="標準_済　とりまとめ（別紙２）　04_別紙2福祉避難所指定（協定）状況一覧（20220331時点）" xfId="24"/>
    <cellStyle name="標準_済　とりまとめ（別紙３）　05_別紙3福祉避難所受入必要人数把握調査 （20220331時点）" xfId="25"/>
    <cellStyle name="標準_済　とりまとめ（別紙４）　06_別紙4福祉避難所の新規指定等に関する調査" xfId="26"/>
    <cellStyle name="パーセント" xfId="27" builtinId="5"/>
  </cellStyles>
  <tableStyles count="0" defaultTableStyle="TableStyleMedium2" defaultPivotStyle="PivotStyleLight16"/>
  <colors>
    <mruColors>
      <color rgb="FFBFBFB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0</xdr:colOff>
      <xdr:row>1</xdr:row>
      <xdr:rowOff>549910</xdr:rowOff>
    </xdr:from>
    <xdr:to xmlns:xdr="http://schemas.openxmlformats.org/drawingml/2006/spreadsheetDrawing">
      <xdr:col>8</xdr:col>
      <xdr:colOff>1419860</xdr:colOff>
      <xdr:row>2</xdr:row>
      <xdr:rowOff>203835</xdr:rowOff>
    </xdr:to>
    <xdr:sp macro="" textlink="">
      <xdr:nvSpPr>
        <xdr:cNvPr id="7" name="図形 23"/>
        <xdr:cNvSpPr/>
      </xdr:nvSpPr>
      <xdr:spPr>
        <a:xfrm>
          <a:off x="9991725" y="1454785"/>
          <a:ext cx="1419860" cy="669925"/>
        </a:xfrm>
        <a:prstGeom prst="wedgeRoundRectCallout">
          <a:avLst>
            <a:gd name="adj1" fmla="val -5882"/>
            <a:gd name="adj2" fmla="val 219375"/>
            <a:gd name="adj3" fmla="val 16667"/>
          </a:avLst>
        </a:prstGeom>
        <a:solidFill>
          <a:schemeClr val="bg1"/>
        </a:solidFill>
        <a:ln w="31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 anchorCtr="0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Ｐゴシック"/>
              <a:ea typeface="ＭＳ Ｐゴシック"/>
            </a:rPr>
            <a:t>これまでと同様の基準で算出</a:t>
          </a:r>
          <a:endParaRPr kumimoji="1" lang="ja-JP" altLang="en-US" sz="160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1647190</xdr:colOff>
      <xdr:row>1</xdr:row>
      <xdr:rowOff>537845</xdr:rowOff>
    </xdr:from>
    <xdr:to xmlns:xdr="http://schemas.openxmlformats.org/drawingml/2006/spreadsheetDrawing">
      <xdr:col>9</xdr:col>
      <xdr:colOff>1836420</xdr:colOff>
      <xdr:row>2</xdr:row>
      <xdr:rowOff>229870</xdr:rowOff>
    </xdr:to>
    <xdr:sp macro="" textlink="">
      <xdr:nvSpPr>
        <xdr:cNvPr id="8" name="図形 24"/>
        <xdr:cNvSpPr/>
      </xdr:nvSpPr>
      <xdr:spPr>
        <a:xfrm>
          <a:off x="11638915" y="1442720"/>
          <a:ext cx="2141855" cy="708025"/>
        </a:xfrm>
        <a:prstGeom prst="wedgeRoundRectCallout">
          <a:avLst>
            <a:gd name="adj1" fmla="val -3993"/>
            <a:gd name="adj2" fmla="val 198543"/>
            <a:gd name="adj3" fmla="val 16667"/>
          </a:avLst>
        </a:prstGeom>
        <a:solidFill>
          <a:schemeClr val="bg1"/>
        </a:solidFill>
        <a:ln w="31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 anchorCtr="0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Ｐゴシック"/>
              <a:ea typeface="ＭＳ Ｐゴシック"/>
            </a:rPr>
            <a:t>【新】法の作成努力義務対象者を基準とし算出</a:t>
          </a:r>
          <a:endParaRPr kumimoji="1" lang="ja-JP" altLang="en-US" sz="160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1269365</xdr:colOff>
      <xdr:row>1</xdr:row>
      <xdr:rowOff>629285</xdr:rowOff>
    </xdr:from>
    <xdr:to xmlns:xdr="http://schemas.openxmlformats.org/drawingml/2006/spreadsheetDrawing">
      <xdr:col>17</xdr:col>
      <xdr:colOff>1269365</xdr:colOff>
      <xdr:row>2</xdr:row>
      <xdr:rowOff>283845</xdr:rowOff>
    </xdr:to>
    <xdr:sp macro="" textlink="">
      <xdr:nvSpPr>
        <xdr:cNvPr id="9" name="図形 25"/>
        <xdr:cNvSpPr/>
      </xdr:nvSpPr>
      <xdr:spPr>
        <a:xfrm>
          <a:off x="24777065" y="1534160"/>
          <a:ext cx="1419225" cy="670560"/>
        </a:xfrm>
        <a:prstGeom prst="wedgeRoundRectCallout">
          <a:avLst>
            <a:gd name="adj1" fmla="val -5882"/>
            <a:gd name="adj2" fmla="val 219375"/>
            <a:gd name="adj3" fmla="val 16667"/>
          </a:avLst>
        </a:prstGeom>
        <a:solidFill>
          <a:schemeClr val="bg1"/>
        </a:solidFill>
        <a:ln w="31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 anchorCtr="0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Ｐゴシック"/>
              <a:ea typeface="ＭＳ Ｐゴシック"/>
            </a:rPr>
            <a:t>これまでと同様の基準で算出</a:t>
          </a:r>
          <a:endParaRPr kumimoji="1" lang="ja-JP" altLang="en-US" sz="160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1496695</xdr:colOff>
      <xdr:row>1</xdr:row>
      <xdr:rowOff>617855</xdr:rowOff>
    </xdr:from>
    <xdr:to xmlns:xdr="http://schemas.openxmlformats.org/drawingml/2006/spreadsheetDrawing">
      <xdr:col>18</xdr:col>
      <xdr:colOff>1685290</xdr:colOff>
      <xdr:row>2</xdr:row>
      <xdr:rowOff>309880</xdr:rowOff>
    </xdr:to>
    <xdr:sp macro="" textlink="">
      <xdr:nvSpPr>
        <xdr:cNvPr id="10" name="図形 26"/>
        <xdr:cNvSpPr/>
      </xdr:nvSpPr>
      <xdr:spPr>
        <a:xfrm>
          <a:off x="26423620" y="1522730"/>
          <a:ext cx="2141220" cy="708025"/>
        </a:xfrm>
        <a:prstGeom prst="wedgeRoundRectCallout">
          <a:avLst>
            <a:gd name="adj1" fmla="val -3993"/>
            <a:gd name="adj2" fmla="val 198543"/>
            <a:gd name="adj3" fmla="val 16667"/>
          </a:avLst>
        </a:prstGeom>
        <a:solidFill>
          <a:schemeClr val="bg1"/>
        </a:solidFill>
        <a:ln w="31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 anchorCtr="0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Ｐゴシック"/>
              <a:ea typeface="ＭＳ Ｐゴシック"/>
            </a:rPr>
            <a:t>【新】法の作成努力義務対象者を基準とし算出</a:t>
          </a:r>
          <a:endParaRPr kumimoji="1" lang="ja-JP" altLang="en-US" sz="160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U55"/>
  <sheetViews>
    <sheetView tabSelected="1" view="pageBreakPreview" zoomScale="50" zoomScaleSheetLayoutView="50" workbookViewId="0">
      <pane ySplit="11" topLeftCell="A12" activePane="bottomLeft" state="frozen"/>
      <selection pane="bottomLeft" activeCell="K19" sqref="K19"/>
    </sheetView>
  </sheetViews>
  <sheetFormatPr defaultRowHeight="18.75"/>
  <cols>
    <col min="1" max="1" width="1" style="1" customWidth="1"/>
    <col min="2" max="2" width="12.625" style="2" customWidth="1"/>
    <col min="3" max="3" width="18.375" style="2" customWidth="1"/>
    <col min="4" max="4" width="20.625" style="3" customWidth="1"/>
    <col min="5" max="6" width="20.625" style="1" customWidth="1"/>
    <col min="7" max="7" width="18.625" style="4" customWidth="1"/>
    <col min="8" max="8" width="18.625" style="1" customWidth="1"/>
    <col min="9" max="9" width="25.625" style="5" customWidth="1"/>
    <col min="10" max="10" width="25.625" style="4" customWidth="1"/>
    <col min="11" max="11" width="14.875" style="4" customWidth="1"/>
    <col min="12" max="12" width="25.625" style="6" customWidth="1"/>
    <col min="13" max="13" width="20.625" style="1" customWidth="1"/>
    <col min="14" max="15" width="20.625" style="2" customWidth="1"/>
    <col min="16" max="16" width="23.75" style="4" customWidth="1"/>
    <col min="17" max="17" width="18.625" style="2" customWidth="1"/>
    <col min="18" max="18" width="25.625" style="3" customWidth="1"/>
    <col min="19" max="19" width="25.625" style="4" customWidth="1"/>
    <col min="20" max="20" width="27.875" style="4" customWidth="1"/>
    <col min="21" max="21" width="9" style="7" customWidth="1"/>
    <col min="22" max="16384" width="9" style="4" customWidth="1"/>
  </cols>
  <sheetData>
    <row r="1" spans="1:21" s="1" customFormat="1" ht="71.25" customHeight="1">
      <c r="B1" s="16" t="s">
        <v>64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1" s="1" customFormat="1" ht="80" customHeight="1">
      <c r="B2" s="17"/>
      <c r="C2" s="17"/>
      <c r="D2" s="17"/>
      <c r="E2" s="17"/>
      <c r="F2" s="17"/>
      <c r="G2" s="17"/>
      <c r="H2" s="17"/>
      <c r="I2" s="53"/>
      <c r="J2" s="65"/>
      <c r="K2" s="17"/>
      <c r="L2" s="17"/>
      <c r="M2" s="17"/>
      <c r="N2" s="17"/>
      <c r="O2" s="17"/>
      <c r="P2" s="17"/>
      <c r="Q2" s="17"/>
      <c r="R2" s="53"/>
      <c r="S2" s="65"/>
    </row>
    <row r="3" spans="1:21" s="8" customFormat="1" ht="43.5">
      <c r="A3" s="14"/>
      <c r="B3" s="18" t="s">
        <v>61</v>
      </c>
      <c r="C3" s="18"/>
      <c r="D3" s="18"/>
      <c r="E3" s="14"/>
      <c r="F3" s="14"/>
      <c r="G3" s="14"/>
      <c r="H3" s="14"/>
      <c r="I3" s="54"/>
      <c r="J3" s="66"/>
      <c r="K3" s="66"/>
      <c r="L3" s="78" t="s">
        <v>11</v>
      </c>
      <c r="M3" s="82"/>
      <c r="N3" s="86"/>
      <c r="O3" s="15"/>
      <c r="P3" s="15"/>
      <c r="Q3" s="15"/>
      <c r="R3" s="54"/>
      <c r="S3" s="66"/>
      <c r="U3" s="106"/>
    </row>
    <row r="4" spans="1:21" s="8" customFormat="1" ht="10" customHeight="1">
      <c r="A4" s="14"/>
      <c r="B4" s="19" t="s">
        <v>24</v>
      </c>
      <c r="C4" s="28" t="s">
        <v>37</v>
      </c>
      <c r="D4" s="35" t="s">
        <v>59</v>
      </c>
      <c r="E4" s="42"/>
      <c r="F4" s="42"/>
      <c r="G4" s="42"/>
      <c r="H4" s="42"/>
      <c r="I4" s="42"/>
      <c r="J4" s="67"/>
      <c r="K4" s="70"/>
      <c r="L4" s="19" t="s">
        <v>37</v>
      </c>
      <c r="M4" s="35" t="s">
        <v>54</v>
      </c>
      <c r="N4" s="87"/>
      <c r="O4" s="88"/>
      <c r="P4" s="88"/>
      <c r="Q4" s="88"/>
      <c r="R4" s="90"/>
      <c r="S4" s="67"/>
      <c r="U4" s="106"/>
    </row>
    <row r="5" spans="1:21" s="9" customFormat="1" ht="10" customHeight="1">
      <c r="A5" s="15"/>
      <c r="B5" s="20"/>
      <c r="C5" s="29"/>
      <c r="D5" s="36"/>
      <c r="E5" s="35" t="s">
        <v>14</v>
      </c>
      <c r="F5" s="46"/>
      <c r="G5" s="47"/>
      <c r="H5" s="50"/>
      <c r="I5" s="55"/>
      <c r="J5" s="68"/>
      <c r="K5" s="71"/>
      <c r="L5" s="20"/>
      <c r="M5" s="36"/>
      <c r="N5" s="35" t="s">
        <v>14</v>
      </c>
      <c r="O5" s="47"/>
      <c r="P5" s="47"/>
      <c r="Q5" s="50"/>
      <c r="R5" s="50"/>
      <c r="S5" s="68"/>
      <c r="T5" s="101"/>
    </row>
    <row r="6" spans="1:21" s="9" customFormat="1" ht="10" customHeight="1">
      <c r="A6" s="15"/>
      <c r="B6" s="20"/>
      <c r="C6" s="29"/>
      <c r="D6" s="36"/>
      <c r="E6" s="36"/>
      <c r="F6" s="35" t="s">
        <v>51</v>
      </c>
      <c r="G6" s="47"/>
      <c r="H6" s="50"/>
      <c r="I6" s="55"/>
      <c r="J6" s="68"/>
      <c r="K6" s="72"/>
      <c r="L6" s="20"/>
      <c r="M6" s="36"/>
      <c r="N6" s="36"/>
      <c r="O6" s="48"/>
      <c r="P6" s="47"/>
      <c r="Q6" s="50"/>
      <c r="R6" s="50"/>
      <c r="S6" s="68"/>
      <c r="T6" s="101"/>
    </row>
    <row r="7" spans="1:21" s="9" customFormat="1" ht="10" customHeight="1">
      <c r="A7" s="15"/>
      <c r="B7" s="20"/>
      <c r="C7" s="29"/>
      <c r="D7" s="36"/>
      <c r="E7" s="36"/>
      <c r="F7" s="36"/>
      <c r="G7" s="48"/>
      <c r="H7" s="50"/>
      <c r="I7" s="55"/>
      <c r="J7" s="68"/>
      <c r="K7" s="72"/>
      <c r="L7" s="20"/>
      <c r="M7" s="36"/>
      <c r="N7" s="36"/>
      <c r="O7" s="49" t="s">
        <v>51</v>
      </c>
      <c r="P7" s="47"/>
      <c r="Q7" s="50"/>
      <c r="R7" s="50"/>
      <c r="S7" s="68"/>
      <c r="T7" s="101"/>
    </row>
    <row r="8" spans="1:21" s="9" customFormat="1" ht="22" customHeight="1">
      <c r="A8" s="15"/>
      <c r="B8" s="20"/>
      <c r="C8" s="29"/>
      <c r="D8" s="36"/>
      <c r="E8" s="36"/>
      <c r="F8" s="36"/>
      <c r="G8" s="49" t="s">
        <v>68</v>
      </c>
      <c r="H8" s="51" t="s">
        <v>4</v>
      </c>
      <c r="I8" s="56" t="s">
        <v>70</v>
      </c>
      <c r="J8" s="56" t="s">
        <v>62</v>
      </c>
      <c r="K8" s="72"/>
      <c r="L8" s="20"/>
      <c r="M8" s="36"/>
      <c r="N8" s="36"/>
      <c r="O8" s="49"/>
      <c r="P8" s="49" t="s">
        <v>68</v>
      </c>
      <c r="Q8" s="51" t="s">
        <v>4</v>
      </c>
      <c r="R8" s="91" t="s">
        <v>41</v>
      </c>
      <c r="S8" s="56" t="s">
        <v>69</v>
      </c>
      <c r="T8" s="101"/>
    </row>
    <row r="9" spans="1:21" s="9" customFormat="1" ht="35" customHeight="1">
      <c r="A9" s="15"/>
      <c r="B9" s="20"/>
      <c r="C9" s="29"/>
      <c r="D9" s="36"/>
      <c r="E9" s="36"/>
      <c r="F9" s="36"/>
      <c r="G9" s="49"/>
      <c r="H9" s="49"/>
      <c r="I9" s="57"/>
      <c r="J9" s="57"/>
      <c r="K9" s="73"/>
      <c r="L9" s="20"/>
      <c r="M9" s="36"/>
      <c r="N9" s="36"/>
      <c r="O9" s="49"/>
      <c r="P9" s="49"/>
      <c r="Q9" s="49"/>
      <c r="R9" s="92"/>
      <c r="S9" s="99"/>
      <c r="T9" s="101"/>
    </row>
    <row r="10" spans="1:21" s="9" customFormat="1" ht="35" customHeight="1">
      <c r="A10" s="15"/>
      <c r="B10" s="20"/>
      <c r="C10" s="29"/>
      <c r="D10" s="36"/>
      <c r="E10" s="36"/>
      <c r="F10" s="36"/>
      <c r="G10" s="49"/>
      <c r="H10" s="49"/>
      <c r="I10" s="57"/>
      <c r="J10" s="57"/>
      <c r="K10" s="74"/>
      <c r="L10" s="20"/>
      <c r="M10" s="36"/>
      <c r="N10" s="36"/>
      <c r="O10" s="49"/>
      <c r="P10" s="49"/>
      <c r="Q10" s="49"/>
      <c r="R10" s="92"/>
      <c r="S10" s="99"/>
      <c r="T10" s="101"/>
    </row>
    <row r="11" spans="1:21" s="9" customFormat="1" ht="27" customHeight="1">
      <c r="A11" s="15"/>
      <c r="B11" s="21"/>
      <c r="C11" s="30"/>
      <c r="D11" s="37"/>
      <c r="E11" s="43" t="s">
        <v>46</v>
      </c>
      <c r="F11" s="43" t="s">
        <v>52</v>
      </c>
      <c r="G11" s="43" t="s">
        <v>48</v>
      </c>
      <c r="H11" s="43" t="s">
        <v>49</v>
      </c>
      <c r="I11" s="58" t="s">
        <v>63</v>
      </c>
      <c r="J11" s="58" t="s">
        <v>67</v>
      </c>
      <c r="K11" s="75"/>
      <c r="L11" s="21"/>
      <c r="M11" s="83"/>
      <c r="N11" s="43" t="s">
        <v>50</v>
      </c>
      <c r="O11" s="43" t="s">
        <v>0</v>
      </c>
      <c r="P11" s="36" t="s">
        <v>65</v>
      </c>
      <c r="Q11" s="89" t="s">
        <v>66</v>
      </c>
      <c r="R11" s="93" t="s">
        <v>3</v>
      </c>
      <c r="S11" s="58" t="s">
        <v>28</v>
      </c>
      <c r="T11" s="102"/>
    </row>
    <row r="12" spans="1:21" s="10" customFormat="1" ht="32" customHeight="1">
      <c r="A12" s="11"/>
      <c r="B12" s="22" t="s">
        <v>38</v>
      </c>
      <c r="C12" s="22" t="s">
        <v>47</v>
      </c>
      <c r="D12" s="38">
        <v>23491</v>
      </c>
      <c r="E12" s="44">
        <v>4438</v>
      </c>
      <c r="F12" s="44">
        <v>2764</v>
      </c>
      <c r="G12" s="44">
        <v>396</v>
      </c>
      <c r="H12" s="44">
        <v>396</v>
      </c>
      <c r="I12" s="59">
        <f t="shared" ref="I12:I50" si="0">H12/F12</f>
        <v>0.14327062228654125</v>
      </c>
      <c r="J12" s="59">
        <f t="shared" ref="J12:J50" si="1">H12/G12</f>
        <v>1</v>
      </c>
      <c r="K12" s="76"/>
      <c r="L12" s="22" t="s">
        <v>47</v>
      </c>
      <c r="M12" s="44">
        <v>10195</v>
      </c>
      <c r="N12" s="44">
        <v>3484</v>
      </c>
      <c r="O12" s="44">
        <v>2170</v>
      </c>
      <c r="P12" s="44">
        <v>321</v>
      </c>
      <c r="Q12" s="44">
        <v>321</v>
      </c>
      <c r="R12" s="94">
        <f t="shared" ref="R12:R18" si="2">Q12/O12</f>
        <v>0.147926267281106</v>
      </c>
      <c r="S12" s="59">
        <f t="shared" ref="S12:S18" si="3">Q12/P12</f>
        <v>1</v>
      </c>
      <c r="T12" s="103"/>
      <c r="U12" s="107"/>
    </row>
    <row r="13" spans="1:21" s="10" customFormat="1" ht="32" customHeight="1">
      <c r="A13" s="11"/>
      <c r="B13" s="23" t="s">
        <v>6</v>
      </c>
      <c r="C13" s="22" t="s">
        <v>45</v>
      </c>
      <c r="D13" s="38">
        <v>498</v>
      </c>
      <c r="E13" s="44">
        <v>328</v>
      </c>
      <c r="F13" s="44">
        <v>79</v>
      </c>
      <c r="G13" s="44">
        <v>54</v>
      </c>
      <c r="H13" s="44">
        <v>54</v>
      </c>
      <c r="I13" s="59">
        <f t="shared" si="0"/>
        <v>0.68354430379746833</v>
      </c>
      <c r="J13" s="59">
        <f t="shared" si="1"/>
        <v>1</v>
      </c>
      <c r="K13" s="76"/>
      <c r="L13" s="22" t="s">
        <v>45</v>
      </c>
      <c r="M13" s="44">
        <v>328</v>
      </c>
      <c r="N13" s="44">
        <v>328</v>
      </c>
      <c r="O13" s="44">
        <v>102</v>
      </c>
      <c r="P13" s="44">
        <v>54</v>
      </c>
      <c r="Q13" s="44">
        <v>54</v>
      </c>
      <c r="R13" s="94">
        <f t="shared" si="2"/>
        <v>0.52941176470588236</v>
      </c>
      <c r="S13" s="59">
        <f t="shared" si="3"/>
        <v>1</v>
      </c>
      <c r="T13" s="103"/>
      <c r="U13" s="107"/>
    </row>
    <row r="14" spans="1:21" s="10" customFormat="1" ht="32" customHeight="1">
      <c r="A14" s="11"/>
      <c r="B14" s="24"/>
      <c r="C14" s="22" t="s">
        <v>43</v>
      </c>
      <c r="D14" s="38">
        <v>373</v>
      </c>
      <c r="E14" s="44">
        <v>222</v>
      </c>
      <c r="F14" s="44">
        <v>184</v>
      </c>
      <c r="G14" s="44">
        <v>184</v>
      </c>
      <c r="H14" s="44">
        <v>177</v>
      </c>
      <c r="I14" s="59">
        <f t="shared" si="0"/>
        <v>0.96195652173913049</v>
      </c>
      <c r="J14" s="59">
        <f t="shared" si="1"/>
        <v>0.96195652173913049</v>
      </c>
      <c r="K14" s="76"/>
      <c r="L14" s="22" t="s">
        <v>43</v>
      </c>
      <c r="M14" s="44">
        <v>166</v>
      </c>
      <c r="N14" s="44">
        <v>166</v>
      </c>
      <c r="O14" s="44">
        <v>133</v>
      </c>
      <c r="P14" s="44">
        <v>133</v>
      </c>
      <c r="Q14" s="44">
        <v>130</v>
      </c>
      <c r="R14" s="94">
        <f t="shared" si="2"/>
        <v>0.97744360902255634</v>
      </c>
      <c r="S14" s="59">
        <f t="shared" si="3"/>
        <v>0.97744360902255634</v>
      </c>
      <c r="T14" s="103"/>
      <c r="U14" s="107"/>
    </row>
    <row r="15" spans="1:21" s="10" customFormat="1" ht="32" customHeight="1">
      <c r="A15" s="11"/>
      <c r="B15" s="24"/>
      <c r="C15" s="22" t="s">
        <v>44</v>
      </c>
      <c r="D15" s="38">
        <v>52</v>
      </c>
      <c r="E15" s="44">
        <v>44</v>
      </c>
      <c r="F15" s="44">
        <v>44</v>
      </c>
      <c r="G15" s="44">
        <v>44</v>
      </c>
      <c r="H15" s="44">
        <v>44</v>
      </c>
      <c r="I15" s="59">
        <f t="shared" si="0"/>
        <v>1</v>
      </c>
      <c r="J15" s="59">
        <f t="shared" si="1"/>
        <v>1</v>
      </c>
      <c r="K15" s="76"/>
      <c r="L15" s="22" t="s">
        <v>44</v>
      </c>
      <c r="M15" s="44">
        <v>44</v>
      </c>
      <c r="N15" s="44">
        <v>44</v>
      </c>
      <c r="O15" s="44">
        <v>44</v>
      </c>
      <c r="P15" s="44">
        <v>44</v>
      </c>
      <c r="Q15" s="44">
        <v>44</v>
      </c>
      <c r="R15" s="94">
        <f t="shared" si="2"/>
        <v>1</v>
      </c>
      <c r="S15" s="59">
        <f t="shared" si="3"/>
        <v>1</v>
      </c>
      <c r="T15" s="103"/>
      <c r="U15" s="107"/>
    </row>
    <row r="16" spans="1:21" s="10" customFormat="1" ht="32" customHeight="1">
      <c r="A16" s="11"/>
      <c r="B16" s="24"/>
      <c r="C16" s="22" t="s">
        <v>42</v>
      </c>
      <c r="D16" s="38">
        <v>129</v>
      </c>
      <c r="E16" s="44">
        <v>121</v>
      </c>
      <c r="F16" s="44">
        <v>121</v>
      </c>
      <c r="G16" s="44">
        <v>121</v>
      </c>
      <c r="H16" s="44">
        <v>121</v>
      </c>
      <c r="I16" s="59">
        <f t="shared" si="0"/>
        <v>1</v>
      </c>
      <c r="J16" s="59">
        <f t="shared" si="1"/>
        <v>1</v>
      </c>
      <c r="K16" s="76"/>
      <c r="L16" s="22" t="s">
        <v>42</v>
      </c>
      <c r="M16" s="44">
        <v>121</v>
      </c>
      <c r="N16" s="44">
        <v>121</v>
      </c>
      <c r="O16" s="44">
        <v>121</v>
      </c>
      <c r="P16" s="44">
        <v>121</v>
      </c>
      <c r="Q16" s="44">
        <v>121</v>
      </c>
      <c r="R16" s="94">
        <f t="shared" si="2"/>
        <v>1</v>
      </c>
      <c r="S16" s="59">
        <f t="shared" si="3"/>
        <v>1</v>
      </c>
      <c r="T16" s="103"/>
      <c r="U16" s="107"/>
    </row>
    <row r="17" spans="1:21" s="10" customFormat="1" ht="32" customHeight="1">
      <c r="A17" s="11"/>
      <c r="B17" s="24"/>
      <c r="C17" s="22" t="s">
        <v>40</v>
      </c>
      <c r="D17" s="38">
        <v>70</v>
      </c>
      <c r="E17" s="44">
        <v>33</v>
      </c>
      <c r="F17" s="44">
        <v>19</v>
      </c>
      <c r="G17" s="44">
        <v>19</v>
      </c>
      <c r="H17" s="44">
        <v>19</v>
      </c>
      <c r="I17" s="59">
        <f t="shared" si="0"/>
        <v>1</v>
      </c>
      <c r="J17" s="59">
        <f t="shared" si="1"/>
        <v>1</v>
      </c>
      <c r="K17" s="76"/>
      <c r="L17" s="22" t="s">
        <v>40</v>
      </c>
      <c r="M17" s="44">
        <v>70</v>
      </c>
      <c r="N17" s="44">
        <v>33</v>
      </c>
      <c r="O17" s="44">
        <v>19</v>
      </c>
      <c r="P17" s="44">
        <v>19</v>
      </c>
      <c r="Q17" s="44">
        <v>19</v>
      </c>
      <c r="R17" s="94">
        <f t="shared" si="2"/>
        <v>1</v>
      </c>
      <c r="S17" s="59">
        <f t="shared" si="3"/>
        <v>1</v>
      </c>
      <c r="T17" s="103"/>
      <c r="U17" s="107"/>
    </row>
    <row r="18" spans="1:21" s="10" customFormat="1" ht="32" customHeight="1">
      <c r="A18" s="11"/>
      <c r="B18" s="24"/>
      <c r="C18" s="22" t="s">
        <v>12</v>
      </c>
      <c r="D18" s="38">
        <v>63</v>
      </c>
      <c r="E18" s="44">
        <v>37</v>
      </c>
      <c r="F18" s="44">
        <v>27</v>
      </c>
      <c r="G18" s="44">
        <v>27</v>
      </c>
      <c r="H18" s="44">
        <v>27</v>
      </c>
      <c r="I18" s="59">
        <f t="shared" si="0"/>
        <v>1</v>
      </c>
      <c r="J18" s="59">
        <f t="shared" si="1"/>
        <v>1</v>
      </c>
      <c r="K18" s="76"/>
      <c r="L18" s="22" t="s">
        <v>12</v>
      </c>
      <c r="M18" s="44">
        <v>37</v>
      </c>
      <c r="N18" s="44">
        <v>37</v>
      </c>
      <c r="O18" s="44">
        <v>37</v>
      </c>
      <c r="P18" s="44">
        <v>27</v>
      </c>
      <c r="Q18" s="44">
        <v>27</v>
      </c>
      <c r="R18" s="94">
        <f t="shared" si="2"/>
        <v>0.72972972972972971</v>
      </c>
      <c r="S18" s="59">
        <f t="shared" si="3"/>
        <v>1</v>
      </c>
      <c r="T18" s="103"/>
      <c r="U18" s="107"/>
    </row>
    <row r="19" spans="1:21" s="10" customFormat="1" ht="32" customHeight="1">
      <c r="A19" s="11"/>
      <c r="B19" s="24"/>
      <c r="C19" s="22" t="s">
        <v>1</v>
      </c>
      <c r="D19" s="38">
        <v>28</v>
      </c>
      <c r="E19" s="44">
        <v>14</v>
      </c>
      <c r="F19" s="44">
        <v>5</v>
      </c>
      <c r="G19" s="44">
        <v>5</v>
      </c>
      <c r="H19" s="44">
        <v>4</v>
      </c>
      <c r="I19" s="59">
        <f t="shared" si="0"/>
        <v>0.8</v>
      </c>
      <c r="J19" s="59">
        <f t="shared" si="1"/>
        <v>0.8</v>
      </c>
      <c r="K19" s="76"/>
      <c r="L19" s="22" t="s">
        <v>1</v>
      </c>
      <c r="M19" s="84"/>
      <c r="N19" s="84"/>
      <c r="O19" s="84"/>
      <c r="P19" s="84"/>
      <c r="Q19" s="84"/>
      <c r="R19" s="95"/>
      <c r="S19" s="100"/>
      <c r="T19" s="103"/>
      <c r="U19" s="107"/>
    </row>
    <row r="20" spans="1:21" s="10" customFormat="1" ht="32" customHeight="1">
      <c r="A20" s="11"/>
      <c r="B20" s="24"/>
      <c r="C20" s="22" t="s">
        <v>39</v>
      </c>
      <c r="D20" s="38">
        <v>35</v>
      </c>
      <c r="E20" s="44">
        <v>33</v>
      </c>
      <c r="F20" s="44">
        <v>33</v>
      </c>
      <c r="G20" s="44">
        <v>33</v>
      </c>
      <c r="H20" s="44">
        <v>33</v>
      </c>
      <c r="I20" s="59">
        <f t="shared" si="0"/>
        <v>1</v>
      </c>
      <c r="J20" s="59">
        <f t="shared" si="1"/>
        <v>1</v>
      </c>
      <c r="K20" s="76"/>
      <c r="L20" s="22" t="s">
        <v>39</v>
      </c>
      <c r="M20" s="84"/>
      <c r="N20" s="84"/>
      <c r="O20" s="84"/>
      <c r="P20" s="84"/>
      <c r="Q20" s="84"/>
      <c r="R20" s="95"/>
      <c r="S20" s="100"/>
      <c r="T20" s="103"/>
      <c r="U20" s="107"/>
    </row>
    <row r="21" spans="1:21" s="10" customFormat="1" ht="32" customHeight="1">
      <c r="A21" s="11"/>
      <c r="B21" s="24"/>
      <c r="C21" s="22" t="s">
        <v>8</v>
      </c>
      <c r="D21" s="38">
        <v>113</v>
      </c>
      <c r="E21" s="44">
        <v>15</v>
      </c>
      <c r="F21" s="44">
        <v>12</v>
      </c>
      <c r="G21" s="44">
        <v>12</v>
      </c>
      <c r="H21" s="44">
        <v>7</v>
      </c>
      <c r="I21" s="59">
        <f t="shared" si="0"/>
        <v>0.58333333333333337</v>
      </c>
      <c r="J21" s="59">
        <f t="shared" si="1"/>
        <v>0.58333333333333337</v>
      </c>
      <c r="K21" s="76"/>
      <c r="L21" s="22" t="s">
        <v>8</v>
      </c>
      <c r="M21" s="44">
        <v>15</v>
      </c>
      <c r="N21" s="44">
        <v>15</v>
      </c>
      <c r="O21" s="44">
        <v>12</v>
      </c>
      <c r="P21" s="44">
        <v>12</v>
      </c>
      <c r="Q21" s="44">
        <v>7</v>
      </c>
      <c r="R21" s="94">
        <f>Q21/O21</f>
        <v>0.58333333333333337</v>
      </c>
      <c r="S21" s="59">
        <f>Q21/P21</f>
        <v>0.58333333333333337</v>
      </c>
      <c r="T21" s="103"/>
      <c r="U21" s="107"/>
    </row>
    <row r="22" spans="1:21" s="10" customFormat="1" ht="32" customHeight="1">
      <c r="A22" s="11"/>
      <c r="B22" s="25"/>
      <c r="C22" s="31" t="s">
        <v>60</v>
      </c>
      <c r="D22" s="39">
        <f>SUM(D13:D21)</f>
        <v>1361</v>
      </c>
      <c r="E22" s="39">
        <f>SUM(E13:E21)</f>
        <v>847</v>
      </c>
      <c r="F22" s="39">
        <f>SUM(F13:F21)</f>
        <v>524</v>
      </c>
      <c r="G22" s="39">
        <f>SUM(G13:G21)</f>
        <v>499</v>
      </c>
      <c r="H22" s="52">
        <f>SUM(H13:H21)</f>
        <v>486</v>
      </c>
      <c r="I22" s="60">
        <f t="shared" si="0"/>
        <v>0.9274809160305344</v>
      </c>
      <c r="J22" s="60">
        <f t="shared" si="1"/>
        <v>0.97394789579158314</v>
      </c>
      <c r="K22" s="76"/>
      <c r="L22" s="31" t="s">
        <v>60</v>
      </c>
      <c r="M22" s="39">
        <f>SUM(M13:M21)</f>
        <v>781</v>
      </c>
      <c r="N22" s="39">
        <f>SUM(N13:N21)</f>
        <v>744</v>
      </c>
      <c r="O22" s="39">
        <f>SUM(O13:O21)</f>
        <v>468</v>
      </c>
      <c r="P22" s="39">
        <f>SUM(P13:P21)</f>
        <v>410</v>
      </c>
      <c r="Q22" s="39">
        <f>SUM(Q13:Q21)</f>
        <v>402</v>
      </c>
      <c r="R22" s="96">
        <f>Q22/O22</f>
        <v>0.85897435897435892</v>
      </c>
      <c r="S22" s="60">
        <f>Q22/P22</f>
        <v>0.98048780487804876</v>
      </c>
      <c r="T22" s="103"/>
      <c r="U22" s="107"/>
    </row>
    <row r="23" spans="1:21" s="10" customFormat="1" ht="32" customHeight="1">
      <c r="A23" s="11"/>
      <c r="B23" s="23" t="s">
        <v>31</v>
      </c>
      <c r="C23" s="22" t="s">
        <v>36</v>
      </c>
      <c r="D23" s="38">
        <v>976</v>
      </c>
      <c r="E23" s="44">
        <v>976</v>
      </c>
      <c r="F23" s="44">
        <v>435</v>
      </c>
      <c r="G23" s="44">
        <v>435</v>
      </c>
      <c r="H23" s="44">
        <v>196</v>
      </c>
      <c r="I23" s="59">
        <f t="shared" si="0"/>
        <v>0.45057471264367815</v>
      </c>
      <c r="J23" s="59">
        <f t="shared" si="1"/>
        <v>0.45057471264367815</v>
      </c>
      <c r="K23" s="76"/>
      <c r="L23" s="22" t="s">
        <v>36</v>
      </c>
      <c r="M23" s="44">
        <v>221</v>
      </c>
      <c r="N23" s="44">
        <v>221</v>
      </c>
      <c r="O23" s="44">
        <v>96</v>
      </c>
      <c r="P23" s="44">
        <v>96</v>
      </c>
      <c r="Q23" s="44">
        <v>43</v>
      </c>
      <c r="R23" s="94">
        <f>Q23/O23</f>
        <v>0.44791666666666669</v>
      </c>
      <c r="S23" s="59">
        <f>Q23/P23</f>
        <v>0.44791666666666669</v>
      </c>
      <c r="T23" s="103"/>
      <c r="U23" s="107"/>
    </row>
    <row r="24" spans="1:21" s="10" customFormat="1" ht="32" customHeight="1">
      <c r="A24" s="11"/>
      <c r="B24" s="24"/>
      <c r="C24" s="22" t="s">
        <v>17</v>
      </c>
      <c r="D24" s="38">
        <v>757</v>
      </c>
      <c r="E24" s="44">
        <v>72</v>
      </c>
      <c r="F24" s="44">
        <v>72</v>
      </c>
      <c r="G24" s="44">
        <v>72</v>
      </c>
      <c r="H24" s="44">
        <v>47</v>
      </c>
      <c r="I24" s="59">
        <f t="shared" si="0"/>
        <v>0.65277777777777779</v>
      </c>
      <c r="J24" s="59">
        <f t="shared" si="1"/>
        <v>0.65277777777777779</v>
      </c>
      <c r="K24" s="76"/>
      <c r="L24" s="22" t="s">
        <v>17</v>
      </c>
      <c r="M24" s="44">
        <v>232</v>
      </c>
      <c r="N24" s="44">
        <v>72</v>
      </c>
      <c r="O24" s="44">
        <v>72</v>
      </c>
      <c r="P24" s="44">
        <v>72</v>
      </c>
      <c r="Q24" s="44">
        <v>47</v>
      </c>
      <c r="R24" s="94">
        <f>Q24/O24</f>
        <v>0.65277777777777779</v>
      </c>
      <c r="S24" s="59">
        <f>Q24/P24</f>
        <v>0.65277777777777779</v>
      </c>
      <c r="T24" s="103"/>
      <c r="U24" s="107"/>
    </row>
    <row r="25" spans="1:21" s="10" customFormat="1" ht="32" customHeight="1">
      <c r="A25" s="11"/>
      <c r="B25" s="24"/>
      <c r="C25" s="22" t="s">
        <v>35</v>
      </c>
      <c r="D25" s="38">
        <v>1029</v>
      </c>
      <c r="E25" s="44">
        <v>512</v>
      </c>
      <c r="F25" s="44">
        <v>250</v>
      </c>
      <c r="G25" s="44">
        <v>248</v>
      </c>
      <c r="H25" s="44">
        <v>165</v>
      </c>
      <c r="I25" s="59">
        <f t="shared" si="0"/>
        <v>0.66</v>
      </c>
      <c r="J25" s="59">
        <f t="shared" si="1"/>
        <v>0.66532258064516125</v>
      </c>
      <c r="K25" s="76"/>
      <c r="L25" s="22" t="s">
        <v>35</v>
      </c>
      <c r="M25" s="84"/>
      <c r="N25" s="84"/>
      <c r="O25" s="84"/>
      <c r="P25" s="84"/>
      <c r="Q25" s="84"/>
      <c r="R25" s="95"/>
      <c r="S25" s="100"/>
      <c r="T25" s="103"/>
      <c r="U25" s="107"/>
    </row>
    <row r="26" spans="1:21" s="10" customFormat="1" ht="32" customHeight="1">
      <c r="A26" s="11"/>
      <c r="B26" s="24"/>
      <c r="C26" s="22" t="s">
        <v>33</v>
      </c>
      <c r="D26" s="38">
        <v>69</v>
      </c>
      <c r="E26" s="44">
        <v>21</v>
      </c>
      <c r="F26" s="44">
        <v>21</v>
      </c>
      <c r="G26" s="44">
        <v>21</v>
      </c>
      <c r="H26" s="44">
        <v>13</v>
      </c>
      <c r="I26" s="59">
        <f t="shared" si="0"/>
        <v>0.61904761904761907</v>
      </c>
      <c r="J26" s="59">
        <f t="shared" si="1"/>
        <v>0.61904761904761907</v>
      </c>
      <c r="K26" s="76"/>
      <c r="L26" s="22" t="s">
        <v>33</v>
      </c>
      <c r="M26" s="84"/>
      <c r="N26" s="84"/>
      <c r="O26" s="84"/>
      <c r="P26" s="84"/>
      <c r="Q26" s="84"/>
      <c r="R26" s="95"/>
      <c r="S26" s="100"/>
      <c r="T26" s="103"/>
      <c r="U26" s="107"/>
    </row>
    <row r="27" spans="1:21" s="10" customFormat="1" ht="32" customHeight="1">
      <c r="A27" s="11"/>
      <c r="B27" s="24"/>
      <c r="C27" s="22" t="s">
        <v>10</v>
      </c>
      <c r="D27" s="38">
        <v>81</v>
      </c>
      <c r="E27" s="44">
        <v>75</v>
      </c>
      <c r="F27" s="44">
        <v>54</v>
      </c>
      <c r="G27" s="44">
        <v>54</v>
      </c>
      <c r="H27" s="44">
        <v>39</v>
      </c>
      <c r="I27" s="59">
        <f t="shared" si="0"/>
        <v>0.72222222222222221</v>
      </c>
      <c r="J27" s="59">
        <f t="shared" si="1"/>
        <v>0.72222222222222221</v>
      </c>
      <c r="K27" s="76"/>
      <c r="L27" s="22" t="s">
        <v>10</v>
      </c>
      <c r="M27" s="84"/>
      <c r="N27" s="84"/>
      <c r="O27" s="84"/>
      <c r="P27" s="84"/>
      <c r="Q27" s="84"/>
      <c r="R27" s="95"/>
      <c r="S27" s="100"/>
      <c r="T27" s="103"/>
      <c r="U27" s="107"/>
    </row>
    <row r="28" spans="1:21" s="10" customFormat="1" ht="32" customHeight="1">
      <c r="A28" s="11"/>
      <c r="B28" s="24"/>
      <c r="C28" s="22" t="s">
        <v>13</v>
      </c>
      <c r="D28" s="38">
        <v>54</v>
      </c>
      <c r="E28" s="44">
        <v>54</v>
      </c>
      <c r="F28" s="44">
        <v>54</v>
      </c>
      <c r="G28" s="44">
        <v>54</v>
      </c>
      <c r="H28" s="44">
        <v>54</v>
      </c>
      <c r="I28" s="59">
        <f t="shared" si="0"/>
        <v>1</v>
      </c>
      <c r="J28" s="59">
        <f t="shared" si="1"/>
        <v>1</v>
      </c>
      <c r="K28" s="76"/>
      <c r="L28" s="22" t="s">
        <v>13</v>
      </c>
      <c r="M28" s="84"/>
      <c r="N28" s="84"/>
      <c r="O28" s="84"/>
      <c r="P28" s="84"/>
      <c r="Q28" s="84"/>
      <c r="R28" s="95"/>
      <c r="S28" s="100"/>
      <c r="T28" s="103"/>
      <c r="U28" s="107"/>
    </row>
    <row r="29" spans="1:21" s="10" customFormat="1" ht="32" customHeight="1">
      <c r="A29" s="11"/>
      <c r="B29" s="24"/>
      <c r="C29" s="22" t="s">
        <v>16</v>
      </c>
      <c r="D29" s="38">
        <v>75</v>
      </c>
      <c r="E29" s="44">
        <v>75</v>
      </c>
      <c r="F29" s="44">
        <v>47</v>
      </c>
      <c r="G29" s="44">
        <v>47</v>
      </c>
      <c r="H29" s="44">
        <v>47</v>
      </c>
      <c r="I29" s="59">
        <f t="shared" si="0"/>
        <v>1</v>
      </c>
      <c r="J29" s="59">
        <f t="shared" si="1"/>
        <v>1</v>
      </c>
      <c r="K29" s="76"/>
      <c r="L29" s="22" t="s">
        <v>16</v>
      </c>
      <c r="M29" s="84"/>
      <c r="N29" s="84"/>
      <c r="O29" s="84"/>
      <c r="P29" s="84"/>
      <c r="Q29" s="84"/>
      <c r="R29" s="95"/>
      <c r="S29" s="100"/>
      <c r="T29" s="103"/>
      <c r="U29" s="107"/>
    </row>
    <row r="30" spans="1:21" s="10" customFormat="1" ht="32" customHeight="1">
      <c r="A30" s="11"/>
      <c r="B30" s="25"/>
      <c r="C30" s="31" t="s">
        <v>60</v>
      </c>
      <c r="D30" s="39">
        <f>SUM(D23:D29)</f>
        <v>3041</v>
      </c>
      <c r="E30" s="39">
        <f>SUM(E23:E29)</f>
        <v>1785</v>
      </c>
      <c r="F30" s="39">
        <f>SUM(F23:F29)</f>
        <v>933</v>
      </c>
      <c r="G30" s="39">
        <f>SUM(G23:G29)</f>
        <v>931</v>
      </c>
      <c r="H30" s="39">
        <f>SUM(H23:H29)</f>
        <v>561</v>
      </c>
      <c r="I30" s="61">
        <f t="shared" si="0"/>
        <v>0.6012861736334405</v>
      </c>
      <c r="J30" s="60">
        <f t="shared" si="1"/>
        <v>0.60257787325456502</v>
      </c>
      <c r="K30" s="76"/>
      <c r="L30" s="31" t="s">
        <v>60</v>
      </c>
      <c r="M30" s="39">
        <f>SUM(M23:M29)</f>
        <v>453</v>
      </c>
      <c r="N30" s="39">
        <f>SUM(N23:N29)</f>
        <v>293</v>
      </c>
      <c r="O30" s="39">
        <f>SUM(O23:O29)</f>
        <v>168</v>
      </c>
      <c r="P30" s="39">
        <f>SUM(P23:P29)</f>
        <v>168</v>
      </c>
      <c r="Q30" s="39">
        <f>SUM(Q23:Q29)</f>
        <v>90</v>
      </c>
      <c r="R30" s="96">
        <f>Q30/O30</f>
        <v>0.5357142857142857</v>
      </c>
      <c r="S30" s="60">
        <f>Q30/P30</f>
        <v>0.5357142857142857</v>
      </c>
      <c r="T30" s="103"/>
      <c r="U30" s="107"/>
    </row>
    <row r="31" spans="1:21" s="10" customFormat="1" ht="32" customHeight="1">
      <c r="A31" s="11"/>
      <c r="B31" s="23" t="s">
        <v>57</v>
      </c>
      <c r="C31" s="22" t="s">
        <v>9</v>
      </c>
      <c r="D31" s="38">
        <v>748</v>
      </c>
      <c r="E31" s="44">
        <v>198</v>
      </c>
      <c r="F31" s="44">
        <v>151</v>
      </c>
      <c r="G31" s="44">
        <v>149</v>
      </c>
      <c r="H31" s="44">
        <v>149</v>
      </c>
      <c r="I31" s="59">
        <f t="shared" si="0"/>
        <v>0.98675496688741726</v>
      </c>
      <c r="J31" s="59">
        <f t="shared" si="1"/>
        <v>1</v>
      </c>
      <c r="K31" s="76"/>
      <c r="L31" s="22" t="s">
        <v>9</v>
      </c>
      <c r="M31" s="44">
        <v>198</v>
      </c>
      <c r="N31" s="44">
        <v>151</v>
      </c>
      <c r="O31" s="44">
        <v>151</v>
      </c>
      <c r="P31" s="44">
        <v>149</v>
      </c>
      <c r="Q31" s="44">
        <v>149</v>
      </c>
      <c r="R31" s="94">
        <f>Q31/O31</f>
        <v>0.98675496688741726</v>
      </c>
      <c r="S31" s="59">
        <f>Q31/P31</f>
        <v>1</v>
      </c>
      <c r="T31" s="103"/>
      <c r="U31" s="107"/>
    </row>
    <row r="32" spans="1:21" s="10" customFormat="1" ht="32" customHeight="1">
      <c r="A32" s="11"/>
      <c r="B32" s="24"/>
      <c r="C32" s="22" t="s">
        <v>7</v>
      </c>
      <c r="D32" s="38">
        <v>788</v>
      </c>
      <c r="E32" s="44">
        <v>788</v>
      </c>
      <c r="F32" s="44">
        <v>541</v>
      </c>
      <c r="G32" s="44">
        <v>541</v>
      </c>
      <c r="H32" s="44">
        <v>181</v>
      </c>
      <c r="I32" s="59">
        <f t="shared" si="0"/>
        <v>0.3345656192236599</v>
      </c>
      <c r="J32" s="59">
        <f t="shared" si="1"/>
        <v>0.3345656192236599</v>
      </c>
      <c r="K32" s="76"/>
      <c r="L32" s="22" t="s">
        <v>7</v>
      </c>
      <c r="M32" s="84"/>
      <c r="N32" s="84"/>
      <c r="O32" s="84"/>
      <c r="P32" s="84"/>
      <c r="Q32" s="84"/>
      <c r="R32" s="95"/>
      <c r="S32" s="100"/>
      <c r="T32" s="103"/>
      <c r="U32" s="107"/>
    </row>
    <row r="33" spans="1:21" s="10" customFormat="1" ht="32" customHeight="1">
      <c r="A33" s="11"/>
      <c r="B33" s="24"/>
      <c r="C33" s="22" t="s">
        <v>20</v>
      </c>
      <c r="D33" s="38">
        <v>340</v>
      </c>
      <c r="E33" s="44">
        <v>340</v>
      </c>
      <c r="F33" s="44">
        <v>183</v>
      </c>
      <c r="G33" s="44">
        <v>183</v>
      </c>
      <c r="H33" s="44">
        <v>171</v>
      </c>
      <c r="I33" s="59">
        <f t="shared" si="0"/>
        <v>0.93442622950819676</v>
      </c>
      <c r="J33" s="59">
        <f t="shared" si="1"/>
        <v>0.93442622950819676</v>
      </c>
      <c r="K33" s="76"/>
      <c r="L33" s="22" t="s">
        <v>20</v>
      </c>
      <c r="M33" s="84"/>
      <c r="N33" s="84"/>
      <c r="O33" s="84"/>
      <c r="P33" s="84"/>
      <c r="Q33" s="84"/>
      <c r="R33" s="95"/>
      <c r="S33" s="100"/>
      <c r="T33" s="103"/>
      <c r="U33" s="107"/>
    </row>
    <row r="34" spans="1:21" s="10" customFormat="1" ht="32" customHeight="1">
      <c r="A34" s="11"/>
      <c r="B34" s="24"/>
      <c r="C34" s="22" t="s">
        <v>34</v>
      </c>
      <c r="D34" s="38">
        <v>1382</v>
      </c>
      <c r="E34" s="44">
        <v>703</v>
      </c>
      <c r="F34" s="44">
        <v>703</v>
      </c>
      <c r="G34" s="44">
        <v>703</v>
      </c>
      <c r="H34" s="44">
        <v>203</v>
      </c>
      <c r="I34" s="59">
        <f t="shared" si="0"/>
        <v>0.28876244665718348</v>
      </c>
      <c r="J34" s="59">
        <f t="shared" si="1"/>
        <v>0.28876244665718348</v>
      </c>
      <c r="K34" s="76"/>
      <c r="L34" s="22" t="s">
        <v>34</v>
      </c>
      <c r="M34" s="84"/>
      <c r="N34" s="84"/>
      <c r="O34" s="84"/>
      <c r="P34" s="84"/>
      <c r="Q34" s="84"/>
      <c r="R34" s="95"/>
      <c r="S34" s="100"/>
      <c r="T34" s="103"/>
      <c r="U34" s="107"/>
    </row>
    <row r="35" spans="1:21" s="10" customFormat="1" ht="32" customHeight="1">
      <c r="A35" s="11"/>
      <c r="B35" s="24"/>
      <c r="C35" s="22" t="s">
        <v>32</v>
      </c>
      <c r="D35" s="38">
        <v>1016</v>
      </c>
      <c r="E35" s="44">
        <v>236</v>
      </c>
      <c r="F35" s="44">
        <v>236</v>
      </c>
      <c r="G35" s="44">
        <v>236</v>
      </c>
      <c r="H35" s="44">
        <v>236</v>
      </c>
      <c r="I35" s="59">
        <f t="shared" si="0"/>
        <v>1</v>
      </c>
      <c r="J35" s="59">
        <f t="shared" si="1"/>
        <v>1</v>
      </c>
      <c r="K35" s="76"/>
      <c r="L35" s="22" t="s">
        <v>32</v>
      </c>
      <c r="M35" s="84"/>
      <c r="N35" s="84"/>
      <c r="O35" s="84"/>
      <c r="P35" s="84"/>
      <c r="Q35" s="84"/>
      <c r="R35" s="95"/>
      <c r="S35" s="100"/>
      <c r="T35" s="104"/>
      <c r="U35" s="107"/>
    </row>
    <row r="36" spans="1:21" s="10" customFormat="1" ht="32" customHeight="1">
      <c r="A36" s="11"/>
      <c r="B36" s="24"/>
      <c r="C36" s="22" t="s">
        <v>30</v>
      </c>
      <c r="D36" s="38">
        <v>530</v>
      </c>
      <c r="E36" s="44">
        <v>530</v>
      </c>
      <c r="F36" s="44">
        <v>183</v>
      </c>
      <c r="G36" s="44">
        <v>183</v>
      </c>
      <c r="H36" s="44">
        <v>175</v>
      </c>
      <c r="I36" s="59">
        <f t="shared" si="0"/>
        <v>0.95628415300546443</v>
      </c>
      <c r="J36" s="59">
        <f t="shared" si="1"/>
        <v>0.95628415300546443</v>
      </c>
      <c r="K36" s="76"/>
      <c r="L36" s="22" t="s">
        <v>30</v>
      </c>
      <c r="M36" s="84"/>
      <c r="N36" s="84"/>
      <c r="O36" s="84"/>
      <c r="P36" s="84"/>
      <c r="Q36" s="84"/>
      <c r="R36" s="95"/>
      <c r="S36" s="100"/>
      <c r="T36" s="103"/>
      <c r="U36" s="107"/>
    </row>
    <row r="37" spans="1:21" s="11" customFormat="1" ht="32" customHeight="1">
      <c r="B37" s="25"/>
      <c r="C37" s="31" t="s">
        <v>60</v>
      </c>
      <c r="D37" s="39">
        <f>SUM(D31:D36)</f>
        <v>4804</v>
      </c>
      <c r="E37" s="39">
        <f>SUM(E31:E36)</f>
        <v>2795</v>
      </c>
      <c r="F37" s="39">
        <f>SUM(F31:F36)</f>
        <v>1997</v>
      </c>
      <c r="G37" s="39">
        <f>SUM(G31:G36)</f>
        <v>1995</v>
      </c>
      <c r="H37" s="39">
        <f>SUM(H31:H36)</f>
        <v>1115</v>
      </c>
      <c r="I37" s="61">
        <f t="shared" si="0"/>
        <v>0.55833750625938905</v>
      </c>
      <c r="J37" s="60">
        <f t="shared" si="1"/>
        <v>0.55889724310776945</v>
      </c>
      <c r="K37" s="76"/>
      <c r="L37" s="31" t="s">
        <v>60</v>
      </c>
      <c r="M37" s="39">
        <f>SUM(M31:M36)</f>
        <v>198</v>
      </c>
      <c r="N37" s="39">
        <f>SUM(N31:N36)</f>
        <v>151</v>
      </c>
      <c r="O37" s="39">
        <f>SUM(O31:O36)</f>
        <v>151</v>
      </c>
      <c r="P37" s="39">
        <f>SUM(P31:P36)</f>
        <v>149</v>
      </c>
      <c r="Q37" s="39">
        <f>SUM(Q31:Q36)</f>
        <v>149</v>
      </c>
      <c r="R37" s="96">
        <f>Q37/O37</f>
        <v>0.98675496688741726</v>
      </c>
      <c r="S37" s="60">
        <f>Q37/P37</f>
        <v>1</v>
      </c>
      <c r="T37" s="103"/>
    </row>
    <row r="38" spans="1:21" s="10" customFormat="1" ht="32" customHeight="1">
      <c r="A38" s="11"/>
      <c r="B38" s="23" t="s">
        <v>56</v>
      </c>
      <c r="C38" s="22" t="s">
        <v>26</v>
      </c>
      <c r="D38" s="38">
        <v>572</v>
      </c>
      <c r="E38" s="44">
        <v>572</v>
      </c>
      <c r="F38" s="44">
        <v>217</v>
      </c>
      <c r="G38" s="44">
        <v>217</v>
      </c>
      <c r="H38" s="44">
        <v>200</v>
      </c>
      <c r="I38" s="59">
        <f t="shared" si="0"/>
        <v>0.92165898617511521</v>
      </c>
      <c r="J38" s="59">
        <f t="shared" si="1"/>
        <v>0.92165898617511521</v>
      </c>
      <c r="K38" s="76"/>
      <c r="L38" s="22" t="s">
        <v>26</v>
      </c>
      <c r="M38" s="44">
        <v>323</v>
      </c>
      <c r="N38" s="44">
        <v>323</v>
      </c>
      <c r="O38" s="44">
        <v>128</v>
      </c>
      <c r="P38" s="44">
        <v>128</v>
      </c>
      <c r="Q38" s="44">
        <v>122</v>
      </c>
      <c r="R38" s="94">
        <f>Q38/O38</f>
        <v>0.953125</v>
      </c>
      <c r="S38" s="59">
        <f>Q38/P38</f>
        <v>0.953125</v>
      </c>
      <c r="T38" s="103"/>
      <c r="U38" s="107"/>
    </row>
    <row r="39" spans="1:21" s="10" customFormat="1" ht="32" customHeight="1">
      <c r="A39" s="11"/>
      <c r="B39" s="24"/>
      <c r="C39" s="22" t="s">
        <v>27</v>
      </c>
      <c r="D39" s="38">
        <v>164</v>
      </c>
      <c r="E39" s="44">
        <v>148</v>
      </c>
      <c r="F39" s="44">
        <v>115</v>
      </c>
      <c r="G39" s="44">
        <v>115</v>
      </c>
      <c r="H39" s="44">
        <v>115</v>
      </c>
      <c r="I39" s="59">
        <f t="shared" si="0"/>
        <v>1</v>
      </c>
      <c r="J39" s="59">
        <f t="shared" si="1"/>
        <v>1</v>
      </c>
      <c r="K39" s="76"/>
      <c r="L39" s="22" t="s">
        <v>27</v>
      </c>
      <c r="M39" s="44">
        <v>148</v>
      </c>
      <c r="N39" s="44">
        <v>115</v>
      </c>
      <c r="O39" s="44">
        <v>115</v>
      </c>
      <c r="P39" s="44">
        <v>115</v>
      </c>
      <c r="Q39" s="44">
        <v>115</v>
      </c>
      <c r="R39" s="94">
        <f>Q39/O39</f>
        <v>1</v>
      </c>
      <c r="S39" s="59">
        <f>Q39/P39</f>
        <v>1</v>
      </c>
      <c r="T39" s="103"/>
      <c r="U39" s="107"/>
    </row>
    <row r="40" spans="1:21" s="10" customFormat="1" ht="32" customHeight="1">
      <c r="A40" s="11"/>
      <c r="B40" s="24"/>
      <c r="C40" s="22" t="s">
        <v>22</v>
      </c>
      <c r="D40" s="38">
        <v>48</v>
      </c>
      <c r="E40" s="44">
        <v>48</v>
      </c>
      <c r="F40" s="44">
        <v>46</v>
      </c>
      <c r="G40" s="44">
        <v>46</v>
      </c>
      <c r="H40" s="44">
        <v>43</v>
      </c>
      <c r="I40" s="59">
        <f t="shared" si="0"/>
        <v>0.93478260869565222</v>
      </c>
      <c r="J40" s="59">
        <f t="shared" si="1"/>
        <v>0.93478260869565222</v>
      </c>
      <c r="K40" s="76"/>
      <c r="L40" s="22" t="s">
        <v>22</v>
      </c>
      <c r="M40" s="84"/>
      <c r="N40" s="84"/>
      <c r="O40" s="84"/>
      <c r="P40" s="84"/>
      <c r="Q40" s="84"/>
      <c r="R40" s="95"/>
      <c r="S40" s="100"/>
      <c r="T40" s="103"/>
      <c r="U40" s="107"/>
    </row>
    <row r="41" spans="1:21" s="10" customFormat="1" ht="32" customHeight="1">
      <c r="A41" s="11"/>
      <c r="B41" s="24"/>
      <c r="C41" s="22" t="s">
        <v>2</v>
      </c>
      <c r="D41" s="38">
        <v>82</v>
      </c>
      <c r="E41" s="44">
        <v>55</v>
      </c>
      <c r="F41" s="44">
        <v>55</v>
      </c>
      <c r="G41" s="44">
        <v>55</v>
      </c>
      <c r="H41" s="44">
        <v>55</v>
      </c>
      <c r="I41" s="59">
        <f t="shared" si="0"/>
        <v>1</v>
      </c>
      <c r="J41" s="59">
        <f t="shared" si="1"/>
        <v>1</v>
      </c>
      <c r="K41" s="76"/>
      <c r="L41" s="22" t="s">
        <v>2</v>
      </c>
      <c r="M41" s="84"/>
      <c r="N41" s="84"/>
      <c r="O41" s="84"/>
      <c r="P41" s="84"/>
      <c r="Q41" s="84"/>
      <c r="R41" s="95"/>
      <c r="S41" s="100"/>
      <c r="T41" s="103"/>
      <c r="U41" s="107"/>
    </row>
    <row r="42" spans="1:21" s="10" customFormat="1" ht="32" customHeight="1">
      <c r="A42" s="11"/>
      <c r="B42" s="24"/>
      <c r="C42" s="22" t="s">
        <v>25</v>
      </c>
      <c r="D42" s="38">
        <v>1903</v>
      </c>
      <c r="E42" s="44">
        <v>1438</v>
      </c>
      <c r="F42" s="44">
        <v>1267</v>
      </c>
      <c r="G42" s="44">
        <v>1267</v>
      </c>
      <c r="H42" s="44">
        <v>1080</v>
      </c>
      <c r="I42" s="59">
        <f t="shared" si="0"/>
        <v>0.85240726124704025</v>
      </c>
      <c r="J42" s="59">
        <f t="shared" si="1"/>
        <v>0.85240726124704025</v>
      </c>
      <c r="K42" s="76"/>
      <c r="L42" s="22" t="s">
        <v>25</v>
      </c>
      <c r="M42" s="44">
        <v>201</v>
      </c>
      <c r="N42" s="44">
        <v>186</v>
      </c>
      <c r="O42" s="44">
        <v>184</v>
      </c>
      <c r="P42" s="44">
        <v>182</v>
      </c>
      <c r="Q42" s="44">
        <v>182</v>
      </c>
      <c r="R42" s="94">
        <f t="shared" ref="R42:R47" si="4">Q42/O42</f>
        <v>0.98913043478260865</v>
      </c>
      <c r="S42" s="59">
        <f t="shared" ref="S42:S47" si="5">Q42/P42</f>
        <v>1</v>
      </c>
      <c r="T42" s="103"/>
      <c r="U42" s="107"/>
    </row>
    <row r="43" spans="1:21" s="11" customFormat="1" ht="32" customHeight="1">
      <c r="B43" s="25"/>
      <c r="C43" s="31" t="s">
        <v>60</v>
      </c>
      <c r="D43" s="39">
        <f>SUM(D38:D42)</f>
        <v>2769</v>
      </c>
      <c r="E43" s="39">
        <f>SUM(E38:E42)</f>
        <v>2261</v>
      </c>
      <c r="F43" s="39">
        <f>SUM(F38:F42)</f>
        <v>1700</v>
      </c>
      <c r="G43" s="39">
        <f>SUM(G38:G42)</f>
        <v>1700</v>
      </c>
      <c r="H43" s="39">
        <f>SUM(H38:H42)</f>
        <v>1493</v>
      </c>
      <c r="I43" s="61">
        <f t="shared" si="0"/>
        <v>0.87823529411764711</v>
      </c>
      <c r="J43" s="60">
        <f t="shared" si="1"/>
        <v>0.87823529411764711</v>
      </c>
      <c r="K43" s="76"/>
      <c r="L43" s="31" t="s">
        <v>60</v>
      </c>
      <c r="M43" s="39">
        <f>SUM(M38:M42)</f>
        <v>672</v>
      </c>
      <c r="N43" s="39">
        <f>SUM(N38:N42)</f>
        <v>624</v>
      </c>
      <c r="O43" s="39">
        <f>SUM(O38:O42)</f>
        <v>427</v>
      </c>
      <c r="P43" s="39">
        <f>SUM(P38:P42)</f>
        <v>425</v>
      </c>
      <c r="Q43" s="39">
        <f>SUM(Q38:Q42)</f>
        <v>419</v>
      </c>
      <c r="R43" s="96">
        <f t="shared" si="4"/>
        <v>0.9812646370023419</v>
      </c>
      <c r="S43" s="60">
        <f t="shared" si="5"/>
        <v>0.98588235294117643</v>
      </c>
      <c r="T43" s="103"/>
    </row>
    <row r="44" spans="1:21" s="10" customFormat="1" ht="32" customHeight="1">
      <c r="A44" s="11"/>
      <c r="B44" s="23" t="s">
        <v>58</v>
      </c>
      <c r="C44" s="22" t="s">
        <v>23</v>
      </c>
      <c r="D44" s="38">
        <v>316</v>
      </c>
      <c r="E44" s="44">
        <v>180</v>
      </c>
      <c r="F44" s="44">
        <v>135</v>
      </c>
      <c r="G44" s="44">
        <v>101</v>
      </c>
      <c r="H44" s="44">
        <v>101</v>
      </c>
      <c r="I44" s="59">
        <f t="shared" si="0"/>
        <v>0.74814814814814812</v>
      </c>
      <c r="J44" s="59">
        <f t="shared" si="1"/>
        <v>1</v>
      </c>
      <c r="K44" s="76"/>
      <c r="L44" s="22" t="s">
        <v>23</v>
      </c>
      <c r="M44" s="44">
        <v>180</v>
      </c>
      <c r="N44" s="44">
        <v>135</v>
      </c>
      <c r="O44" s="44">
        <v>135</v>
      </c>
      <c r="P44" s="44">
        <v>101</v>
      </c>
      <c r="Q44" s="44">
        <v>101</v>
      </c>
      <c r="R44" s="94">
        <f t="shared" si="4"/>
        <v>0.74814814814814812</v>
      </c>
      <c r="S44" s="59">
        <f t="shared" si="5"/>
        <v>1</v>
      </c>
      <c r="T44" s="103"/>
      <c r="U44" s="107"/>
    </row>
    <row r="45" spans="1:21" s="10" customFormat="1" ht="32" customHeight="1">
      <c r="A45" s="11"/>
      <c r="B45" s="24"/>
      <c r="C45" s="22" t="s">
        <v>5</v>
      </c>
      <c r="D45" s="38">
        <v>281</v>
      </c>
      <c r="E45" s="44">
        <v>281</v>
      </c>
      <c r="F45" s="44">
        <v>197</v>
      </c>
      <c r="G45" s="44">
        <v>197</v>
      </c>
      <c r="H45" s="44">
        <v>146</v>
      </c>
      <c r="I45" s="59">
        <f t="shared" si="0"/>
        <v>0.74111675126903553</v>
      </c>
      <c r="J45" s="59">
        <f t="shared" si="1"/>
        <v>0.74111675126903553</v>
      </c>
      <c r="K45" s="76"/>
      <c r="L45" s="22" t="s">
        <v>5</v>
      </c>
      <c r="M45" s="44">
        <v>252</v>
      </c>
      <c r="N45" s="44">
        <v>176</v>
      </c>
      <c r="O45" s="44">
        <v>176</v>
      </c>
      <c r="P45" s="44">
        <v>176</v>
      </c>
      <c r="Q45" s="44">
        <v>136</v>
      </c>
      <c r="R45" s="94">
        <f t="shared" si="4"/>
        <v>0.77272727272727271</v>
      </c>
      <c r="S45" s="59">
        <f t="shared" si="5"/>
        <v>0.77272727272727271</v>
      </c>
      <c r="T45" s="103"/>
      <c r="U45" s="107"/>
    </row>
    <row r="46" spans="1:21" s="10" customFormat="1" ht="32" customHeight="1">
      <c r="A46" s="11"/>
      <c r="B46" s="24"/>
      <c r="C46" s="22" t="s">
        <v>21</v>
      </c>
      <c r="D46" s="38">
        <v>536</v>
      </c>
      <c r="E46" s="44">
        <v>90</v>
      </c>
      <c r="F46" s="44">
        <v>90</v>
      </c>
      <c r="G46" s="44">
        <v>90</v>
      </c>
      <c r="H46" s="44">
        <v>90</v>
      </c>
      <c r="I46" s="59">
        <f t="shared" si="0"/>
        <v>1</v>
      </c>
      <c r="J46" s="59">
        <f t="shared" si="1"/>
        <v>1</v>
      </c>
      <c r="K46" s="76"/>
      <c r="L46" s="22" t="s">
        <v>21</v>
      </c>
      <c r="M46" s="44">
        <v>90</v>
      </c>
      <c r="N46" s="44">
        <v>90</v>
      </c>
      <c r="O46" s="44">
        <v>90</v>
      </c>
      <c r="P46" s="44">
        <v>90</v>
      </c>
      <c r="Q46" s="44">
        <v>90</v>
      </c>
      <c r="R46" s="94">
        <f t="shared" si="4"/>
        <v>1</v>
      </c>
      <c r="S46" s="59">
        <f t="shared" si="5"/>
        <v>1</v>
      </c>
      <c r="T46" s="103"/>
      <c r="U46" s="107"/>
    </row>
    <row r="47" spans="1:21" s="10" customFormat="1" ht="32" customHeight="1">
      <c r="A47" s="11"/>
      <c r="B47" s="24"/>
      <c r="C47" s="22" t="s">
        <v>19</v>
      </c>
      <c r="D47" s="38">
        <v>193</v>
      </c>
      <c r="E47" s="44">
        <v>111</v>
      </c>
      <c r="F47" s="44">
        <v>65</v>
      </c>
      <c r="G47" s="44">
        <v>65</v>
      </c>
      <c r="H47" s="44">
        <v>65</v>
      </c>
      <c r="I47" s="59">
        <f t="shared" si="0"/>
        <v>1</v>
      </c>
      <c r="J47" s="59">
        <f t="shared" si="1"/>
        <v>1</v>
      </c>
      <c r="K47" s="76"/>
      <c r="L47" s="22" t="s">
        <v>19</v>
      </c>
      <c r="M47" s="44">
        <v>65</v>
      </c>
      <c r="N47" s="44">
        <v>65</v>
      </c>
      <c r="O47" s="44">
        <v>65</v>
      </c>
      <c r="P47" s="44">
        <v>65</v>
      </c>
      <c r="Q47" s="44">
        <v>65</v>
      </c>
      <c r="R47" s="94">
        <f t="shared" si="4"/>
        <v>1</v>
      </c>
      <c r="S47" s="59">
        <f t="shared" si="5"/>
        <v>1</v>
      </c>
      <c r="T47" s="103"/>
      <c r="U47" s="107"/>
    </row>
    <row r="48" spans="1:21" s="10" customFormat="1" ht="32" customHeight="1">
      <c r="A48" s="11"/>
      <c r="B48" s="24"/>
      <c r="C48" s="22" t="s">
        <v>18</v>
      </c>
      <c r="D48" s="38">
        <v>31</v>
      </c>
      <c r="E48" s="44">
        <v>15</v>
      </c>
      <c r="F48" s="44">
        <v>15</v>
      </c>
      <c r="G48" s="44">
        <v>15</v>
      </c>
      <c r="H48" s="44">
        <v>15</v>
      </c>
      <c r="I48" s="59">
        <f t="shared" si="0"/>
        <v>1</v>
      </c>
      <c r="J48" s="59">
        <f t="shared" si="1"/>
        <v>1</v>
      </c>
      <c r="K48" s="76"/>
      <c r="L48" s="22" t="s">
        <v>18</v>
      </c>
      <c r="M48" s="84"/>
      <c r="N48" s="84"/>
      <c r="O48" s="84"/>
      <c r="P48" s="84"/>
      <c r="Q48" s="84"/>
      <c r="R48" s="95"/>
      <c r="S48" s="100"/>
      <c r="T48" s="103"/>
      <c r="U48" s="107"/>
    </row>
    <row r="49" spans="1:21" s="10" customFormat="1" ht="32" customHeight="1">
      <c r="A49" s="11"/>
      <c r="B49" s="24"/>
      <c r="C49" s="22" t="s">
        <v>15</v>
      </c>
      <c r="D49" s="38">
        <v>243</v>
      </c>
      <c r="E49" s="44">
        <v>243</v>
      </c>
      <c r="F49" s="44">
        <v>194</v>
      </c>
      <c r="G49" s="44">
        <v>194</v>
      </c>
      <c r="H49" s="44">
        <v>194</v>
      </c>
      <c r="I49" s="59">
        <f t="shared" si="0"/>
        <v>1</v>
      </c>
      <c r="J49" s="59">
        <f t="shared" si="1"/>
        <v>1</v>
      </c>
      <c r="K49" s="76"/>
      <c r="L49" s="22" t="s">
        <v>15</v>
      </c>
      <c r="M49" s="44">
        <v>146</v>
      </c>
      <c r="N49" s="44">
        <v>146</v>
      </c>
      <c r="O49" s="44">
        <v>120</v>
      </c>
      <c r="P49" s="44">
        <v>120</v>
      </c>
      <c r="Q49" s="44">
        <v>120</v>
      </c>
      <c r="R49" s="94">
        <f>Q49/O49</f>
        <v>1</v>
      </c>
      <c r="S49" s="59">
        <f>Q49/P49</f>
        <v>1</v>
      </c>
      <c r="T49" s="103"/>
      <c r="U49" s="107"/>
    </row>
    <row r="50" spans="1:21" s="11" customFormat="1" ht="32" customHeight="1">
      <c r="B50" s="25"/>
      <c r="C50" s="31" t="s">
        <v>60</v>
      </c>
      <c r="D50" s="39">
        <f>SUM(D44:D49)</f>
        <v>1600</v>
      </c>
      <c r="E50" s="39">
        <f>SUM(E44:E49)</f>
        <v>920</v>
      </c>
      <c r="F50" s="39">
        <f>SUM(F44:F49)</f>
        <v>696</v>
      </c>
      <c r="G50" s="39">
        <f>SUM(G44:G49)</f>
        <v>662</v>
      </c>
      <c r="H50" s="39">
        <f>SUM(H44:H49)</f>
        <v>611</v>
      </c>
      <c r="I50" s="61">
        <f t="shared" si="0"/>
        <v>0.87787356321839083</v>
      </c>
      <c r="J50" s="60">
        <f t="shared" si="1"/>
        <v>0.92296072507552873</v>
      </c>
      <c r="K50" s="76"/>
      <c r="L50" s="31" t="s">
        <v>60</v>
      </c>
      <c r="M50" s="39">
        <f>SUM(M44:M49)</f>
        <v>733</v>
      </c>
      <c r="N50" s="39">
        <f>SUM(N44:N49)</f>
        <v>612</v>
      </c>
      <c r="O50" s="39">
        <f>SUM(O44:O49)</f>
        <v>586</v>
      </c>
      <c r="P50" s="39">
        <f>SUM(P44:P49)</f>
        <v>552</v>
      </c>
      <c r="Q50" s="39">
        <f>SUM(Q44:Q49)</f>
        <v>512</v>
      </c>
      <c r="R50" s="96">
        <f>Q50/O50</f>
        <v>0.87372013651877134</v>
      </c>
      <c r="S50" s="60">
        <f>Q50/P50</f>
        <v>0.92753623188405798</v>
      </c>
      <c r="T50" s="103"/>
    </row>
    <row r="51" spans="1:21" s="12" customFormat="1" ht="8.25" customHeight="1">
      <c r="B51" s="26"/>
      <c r="C51" s="32"/>
      <c r="D51" s="40"/>
      <c r="E51" s="45"/>
      <c r="F51" s="45"/>
      <c r="G51" s="45"/>
      <c r="H51" s="45"/>
      <c r="I51" s="62"/>
      <c r="J51" s="62"/>
      <c r="K51" s="5"/>
      <c r="L51" s="79"/>
      <c r="M51" s="85"/>
      <c r="N51" s="85"/>
      <c r="O51" s="85"/>
      <c r="P51" s="85"/>
      <c r="Q51" s="85"/>
      <c r="R51" s="97"/>
      <c r="S51" s="62"/>
    </row>
    <row r="52" spans="1:21" s="12" customFormat="1" ht="33" customHeight="1">
      <c r="B52" s="27" t="s">
        <v>29</v>
      </c>
      <c r="C52" s="33"/>
      <c r="D52" s="41">
        <f>D12+D22+D30+D37+D43+D50</f>
        <v>37066</v>
      </c>
      <c r="E52" s="41">
        <f>E12+E22+E30+E37+E43+E50</f>
        <v>13046</v>
      </c>
      <c r="F52" s="41">
        <f>F12+F22+F30+F37+F43+F50</f>
        <v>8614</v>
      </c>
      <c r="G52" s="41">
        <f>SUM(G12,G22,G30,G37,G43,G50)</f>
        <v>6183</v>
      </c>
      <c r="H52" s="41">
        <f>H12+H22+H30+H37+H43+H50</f>
        <v>4662</v>
      </c>
      <c r="I52" s="63">
        <f>H52/F52</f>
        <v>0.54121198049686559</v>
      </c>
      <c r="J52" s="69">
        <f>H52/G52</f>
        <v>0.75400291120815133</v>
      </c>
      <c r="K52" s="77"/>
      <c r="L52" s="80" t="s">
        <v>29</v>
      </c>
      <c r="M52" s="41">
        <f>M12+M22+M30+M37+M43+M50</f>
        <v>13032</v>
      </c>
      <c r="N52" s="41">
        <f>N12+N22+N30+N37+N43+N50</f>
        <v>5908</v>
      </c>
      <c r="O52" s="41">
        <f>O12+O22+O30+O37+O43+O50</f>
        <v>3970</v>
      </c>
      <c r="P52" s="41">
        <f>SUM(P12,P22,P30,P37,P43,P50)</f>
        <v>2025</v>
      </c>
      <c r="Q52" s="41">
        <f>Q12+Q22+Q30+Q37+Q43+Q50</f>
        <v>1893</v>
      </c>
      <c r="R52" s="98">
        <f>Q52/O52</f>
        <v>0.47682619647355162</v>
      </c>
      <c r="S52" s="69">
        <f>Q52/P52</f>
        <v>0.93481481481481477</v>
      </c>
      <c r="T52" s="105"/>
    </row>
    <row r="53" spans="1:21" s="13" customFormat="1" ht="8.25" customHeight="1">
      <c r="A53" s="12"/>
      <c r="B53" s="26"/>
      <c r="C53" s="32"/>
      <c r="D53" s="40"/>
      <c r="E53" s="45"/>
      <c r="F53" s="45"/>
      <c r="G53" s="45"/>
      <c r="H53" s="45"/>
      <c r="I53" s="62"/>
      <c r="J53" s="62"/>
      <c r="K53" s="5"/>
      <c r="L53" s="81"/>
      <c r="M53" s="85"/>
      <c r="N53" s="85"/>
      <c r="O53" s="85"/>
      <c r="P53" s="85"/>
      <c r="Q53" s="85"/>
      <c r="R53" s="97"/>
      <c r="S53" s="62"/>
      <c r="U53" s="108"/>
    </row>
    <row r="54" spans="1:21" s="12" customFormat="1" ht="33" customHeight="1">
      <c r="B54" s="27" t="s">
        <v>55</v>
      </c>
      <c r="C54" s="33"/>
      <c r="D54" s="41">
        <f>D22+D30+D37+D43+D50</f>
        <v>13575</v>
      </c>
      <c r="E54" s="41">
        <f>E22+E30+E37+E43+E50</f>
        <v>8608</v>
      </c>
      <c r="F54" s="41">
        <f>F22+F30+F37+F43+F50</f>
        <v>5850</v>
      </c>
      <c r="G54" s="41">
        <f>SUM(G22,G30,G37,G43,G50)</f>
        <v>5787</v>
      </c>
      <c r="H54" s="41">
        <f>H22+H30+H37+H43+H50</f>
        <v>4266</v>
      </c>
      <c r="I54" s="64">
        <f>H54/F54</f>
        <v>0.72923076923076924</v>
      </c>
      <c r="J54" s="69">
        <f>H54/G54</f>
        <v>0.73716951788491447</v>
      </c>
      <c r="K54" s="77"/>
      <c r="L54" s="80" t="s">
        <v>55</v>
      </c>
      <c r="M54" s="41">
        <f>M22+M30+M37+M43+M50</f>
        <v>2837</v>
      </c>
      <c r="N54" s="41">
        <f>N22+N30+N37+N43+N50</f>
        <v>2424</v>
      </c>
      <c r="O54" s="41">
        <f>O22+O30+O37+O43+O50</f>
        <v>1800</v>
      </c>
      <c r="P54" s="41">
        <f>SUM(P22,P30,P37,P43,P50)</f>
        <v>1704</v>
      </c>
      <c r="Q54" s="41">
        <f>Q22+Q30+Q37+Q43+Q50</f>
        <v>1572</v>
      </c>
      <c r="R54" s="98">
        <f>Q54/O54</f>
        <v>0.87333333333333329</v>
      </c>
      <c r="S54" s="69">
        <f>Q54/P54</f>
        <v>0.92253521126760563</v>
      </c>
      <c r="T54" s="105"/>
    </row>
    <row r="55" spans="1:21">
      <c r="C55" s="34"/>
      <c r="M55" s="2"/>
    </row>
  </sheetData>
  <autoFilter ref="A11:R49"/>
  <mergeCells count="28">
    <mergeCell ref="B1:S1"/>
    <mergeCell ref="B3:D3"/>
    <mergeCell ref="B52:C52"/>
    <mergeCell ref="B54:C54"/>
    <mergeCell ref="I2:I3"/>
    <mergeCell ref="R2:R3"/>
    <mergeCell ref="E5:E10"/>
    <mergeCell ref="N5:N10"/>
    <mergeCell ref="F6:F10"/>
    <mergeCell ref="O7:O10"/>
    <mergeCell ref="G8:G10"/>
    <mergeCell ref="H8:H10"/>
    <mergeCell ref="I8:I10"/>
    <mergeCell ref="J8:J10"/>
    <mergeCell ref="P8:P10"/>
    <mergeCell ref="Q8:Q10"/>
    <mergeCell ref="R8:R10"/>
    <mergeCell ref="S8:S10"/>
    <mergeCell ref="B38:B43"/>
    <mergeCell ref="B4:B11"/>
    <mergeCell ref="C4:C11"/>
    <mergeCell ref="D4:D10"/>
    <mergeCell ref="L4:L11"/>
    <mergeCell ref="M4:M10"/>
    <mergeCell ref="B13:B22"/>
    <mergeCell ref="B23:B30"/>
    <mergeCell ref="B31:B37"/>
    <mergeCell ref="B44:B50"/>
  </mergeCells>
  <phoneticPr fontId="3" type="Hiragana"/>
  <printOptions horizontalCentered="1" verticalCentered="1"/>
  <pageMargins left="0.7" right="0.7" top="0.59055118110236215" bottom="0" header="0.3" footer="0.3"/>
  <pageSetup paperSize="9" scale="32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※入力不要【HPイメージ】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906683</dc:creator>
  <cp:lastModifiedBy>483988</cp:lastModifiedBy>
  <dcterms:created xsi:type="dcterms:W3CDTF">2020-10-14T02:59:49Z</dcterms:created>
  <dcterms:modified xsi:type="dcterms:W3CDTF">2023-05-17T01:52:35Z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2023-05-17T01:52:35Z</vt:filetime>
  </property>
</Properties>
</file>