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v-yamada\2011新組織共有フォルダ\24上下水道局\01総務係\013：調査・報告\【毎年1月】経営比較分析表\R5\経営比較分析表DL\"/>
    </mc:Choice>
  </mc:AlternateContent>
  <xr:revisionPtr revIDLastSave="0" documentId="13_ncr:1_{2874D19F-F0D1-47A5-8B07-FDB7E92B0871}" xr6:coauthVersionLast="36" xr6:coauthVersionMax="36" xr10:uidLastSave="{00000000-0000-0000-0000-000000000000}"/>
  <workbookProtection workbookAlgorithmName="SHA-512" workbookHashValue="kHolRAg/JiGK9EAQOtir0OOQnOWpG3iS/ZlCwb1G3+SP+OqkOVKkHfSmECbl7++KT5vg675khVYhfPnZGLBvEw==" workbookSaltValue="SCttCe98DijH2ejlK4rSgQ==" workbookSpinCount="100000" lockStructure="1"/>
  <bookViews>
    <workbookView xWindow="0" yWindow="0" windowWidth="24000" windowHeight="108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P10" i="4"/>
  <c r="B10" i="4"/>
  <c r="AT8" i="4"/>
  <c r="AL8" i="4"/>
  <c r="W8" i="4"/>
  <c r="B6" i="4"/>
</calcChain>
</file>

<file path=xl/sharedStrings.xml><?xml version="1.0" encoding="utf-8"?>
<sst xmlns="http://schemas.openxmlformats.org/spreadsheetml/2006/main" count="320" uniqueCount="117">
  <si>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</si>
  <si>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</si>
  <si>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</si>
  <si>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</si>
  <si>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</si>
  <si>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</si>
  <si>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</si>
  <si>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</si>
  <si>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</si>
  <si>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</si>
  <si>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</si>
  <si>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</si>
  <si>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</si>
  <si>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</si>
  <si>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</si>
  <si>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</si>
  <si>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</si>
  <si>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</si>
  <si>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</si>
  <si>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</si>
  <si>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</si>
  <si>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</si>
  <si>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</si>
  <si>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</si>
  <si>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</si>
  <si>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</si>
  <si>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</si>
  <si>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</si>
  <si>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</si>
  <si>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</si>
  <si>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</si>
  <si>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</si>
  <si>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</si>
  <si>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</si>
  <si>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</si>
  <si>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</si>
  <si>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</si>
  <si>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</si>
  <si>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</si>
  <si>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</si>
  <si>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</si>
  <si>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</si>
  <si>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</si>
  <si>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</si>
  <si>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</si>
  <si>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</si>
  <si>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</si>
  <si>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</si>
  <si>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</si>
  <si>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</si>
  <si>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</si>
  <si>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</si>
  <si>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</si>
  <si>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</si>
  <si>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</si>
  <si>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</si>
  <si>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</si>
  <si>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</si>
  <si>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</si>
  <si>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</si>
  <si>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</si>
  <si>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</si>
  <si>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</si>
  <si>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</si>
  <si>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</si>
  <si>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</si>
  <si>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</si>
  <si>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</si>
  <si>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</si>
  <si>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</si>
  <si>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</si>
  <si>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</si>
  <si>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</si>
  <si>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</si>
  <si>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</si>
  <si>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</si>
  <si>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</si>
  <si>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</si>
  <si>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</si>
  <si>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</si>
  <si>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</si>
  <si>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</si>
  <si>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</si>
  <si>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</si>
  <si>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</si>
  <si>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</si>
  <si>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</si>
  <si>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</si>
  <si>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</si>
  <si>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</si>
  <si>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</si>
  <si>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</si>
  <si>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</si>
  <si>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</si>
  <si>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</si>
  <si>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</si>
  <si>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</si>
  <si>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</si>
  <si>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</si>
  <si>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</si>
  <si>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</si>
  <si>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</si>
  <si>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</si>
  <si>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</si>
  <si>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</si>
  <si>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</si>
  <si>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</si>
  <si>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</si>
  <si>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</si>
  <si>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</si>
  <si>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</si>
  <si>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</si>
  <si>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</si>
  <si>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</si>
  <si>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修繕費などの維持管理費の増加や地震対策及び管渠の更新等が必要であることから、財政状況の見直し、財源の確保が急務となっています。そのため、維持管理費の節減及び水洗化率向上に一層取り組んでいきます。具体的には、令和３年度から排水量１㎥あたり税込３３円を増額しました。（ただし、経過措置として、令和３年４月検針分から令和４年３月検針分までは現行の料金で据え置き、令和４年４月検針分から令和９年４月検針分までは使用水量１㎥あたり税込１６．５円の増額となります。）</t>
  </si>
  <si>
    <t>　現状では管渠の耐用年数は超過していませんが、近年管渠周辺の路面陥没等の修繕が増加してきており、老朽化に対する対策が必要となっております。
　今後は、耐震診断の結果やストックマネジメント計画（維持管理計画）に基づき、計画的な更新・維持管理を行っていく予定です。</t>
    <phoneticPr fontId="4"/>
  </si>
  <si>
    <t>④地方債償還金は一般会計からの基準内繰入金も充てられているため、他の類似団体と比較すると低い状況となっています。
⑤経費回収率は類似団体と比較して高い水準を維持しており、維持管理費用については下水道使用料収入で概ね賄えております。
⑥汚水処理原価は、県の流域下水道へ接続し、3市で処理場運営を行っていることから、単独で処理場を有する団体と比較すると、施設投資や維持管理費用が抑えられており、平均を下回っている状況です。
⑦施設利用率は処理施設を有していないため当該値はありません。
⑧水洗化率は、接続可能戸数の少ない市街化調整区域の整備へと移行していることから、大幅な接続率の向上は難しい見込みとなっております。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</si>
</sst>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75-4775-A45F-C41C008FAB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C675-4775-A45F-C41C008FAB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AC-4332-8F5F-DEF2D93C6D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55.82</c:v>
                </c:pt>
              </c:numCache>
            </c:numRef>
          </c:val>
          <c:smooth val="0"/>
          <c:extLst>
            <c:ext xmlns:c16="http://schemas.microsoft.com/office/drawing/2014/chart" uri="{C3380CC4-5D6E-409C-BE32-E72D297353CC}">
              <c16:uniqueId val="{00000001-A6AC-4332-8F5F-DEF2D93C6D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76.92</c:v>
                </c:pt>
              </c:numCache>
            </c:numRef>
          </c:val>
          <c:extLst>
            <c:ext xmlns:c16="http://schemas.microsoft.com/office/drawing/2014/chart" uri="{C3380CC4-5D6E-409C-BE32-E72D297353CC}">
              <c16:uniqueId val="{00000000-6A34-45D9-BD39-272B1057DE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90.67</c:v>
                </c:pt>
              </c:numCache>
            </c:numRef>
          </c:val>
          <c:smooth val="0"/>
          <c:extLst>
            <c:ext xmlns:c16="http://schemas.microsoft.com/office/drawing/2014/chart" uri="{C3380CC4-5D6E-409C-BE32-E72D297353CC}">
              <c16:uniqueId val="{00000001-6A34-45D9-BD39-272B1057DE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111.57</c:v>
                </c:pt>
              </c:numCache>
            </c:numRef>
          </c:val>
          <c:extLst>
            <c:ext xmlns:c16="http://schemas.microsoft.com/office/drawing/2014/chart" uri="{C3380CC4-5D6E-409C-BE32-E72D297353CC}">
              <c16:uniqueId val="{00000000-CDC1-43AF-8E76-F4E3B616905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107.01</c:v>
                </c:pt>
              </c:numCache>
            </c:numRef>
          </c:val>
          <c:smooth val="0"/>
          <c:extLst>
            <c:ext xmlns:c16="http://schemas.microsoft.com/office/drawing/2014/chart" uri="{C3380CC4-5D6E-409C-BE32-E72D297353CC}">
              <c16:uniqueId val="{00000001-CDC1-43AF-8E76-F4E3B616905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40.9</c:v>
                </c:pt>
              </c:numCache>
            </c:numRef>
          </c:val>
          <c:extLst>
            <c:ext xmlns:c16="http://schemas.microsoft.com/office/drawing/2014/chart" uri="{C3380CC4-5D6E-409C-BE32-E72D297353CC}">
              <c16:uniqueId val="{00000000-00D5-4A05-BA8B-980AA56AC5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00D5-4A05-BA8B-980AA56AC5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5.25</c:v>
                </c:pt>
              </c:numCache>
            </c:numRef>
          </c:val>
          <c:extLst>
            <c:ext xmlns:c16="http://schemas.microsoft.com/office/drawing/2014/chart" uri="{C3380CC4-5D6E-409C-BE32-E72D297353CC}">
              <c16:uniqueId val="{00000000-5F26-42F2-8A20-5D4E1F801D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c:v>
                </c:pt>
              </c:numCache>
            </c:numRef>
          </c:val>
          <c:smooth val="0"/>
          <c:extLst>
            <c:ext xmlns:c16="http://schemas.microsoft.com/office/drawing/2014/chart" uri="{C3380CC4-5D6E-409C-BE32-E72D297353CC}">
              <c16:uniqueId val="{00000001-5F26-42F2-8A20-5D4E1F801D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AA-46BD-85C9-2231FFD6AF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23.86</c:v>
                </c:pt>
              </c:numCache>
            </c:numRef>
          </c:val>
          <c:smooth val="0"/>
          <c:extLst>
            <c:ext xmlns:c16="http://schemas.microsoft.com/office/drawing/2014/chart" uri="{C3380CC4-5D6E-409C-BE32-E72D297353CC}">
              <c16:uniqueId val="{00000001-FBAA-46BD-85C9-2231FFD6AF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81.02</c:v>
                </c:pt>
              </c:numCache>
            </c:numRef>
          </c:val>
          <c:extLst>
            <c:ext xmlns:c16="http://schemas.microsoft.com/office/drawing/2014/chart" uri="{C3380CC4-5D6E-409C-BE32-E72D297353CC}">
              <c16:uniqueId val="{00000000-847A-436B-8E95-99F623FF80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68.27</c:v>
                </c:pt>
              </c:numCache>
            </c:numRef>
          </c:val>
          <c:smooth val="0"/>
          <c:extLst>
            <c:ext xmlns:c16="http://schemas.microsoft.com/office/drawing/2014/chart" uri="{C3380CC4-5D6E-409C-BE32-E72D297353CC}">
              <c16:uniqueId val="{00000001-847A-436B-8E95-99F623FF80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728.76</c:v>
                </c:pt>
              </c:numCache>
            </c:numRef>
          </c:val>
          <c:extLst>
            <c:ext xmlns:c16="http://schemas.microsoft.com/office/drawing/2014/chart" uri="{C3380CC4-5D6E-409C-BE32-E72D297353CC}">
              <c16:uniqueId val="{00000000-D669-462A-9069-18ACC4F160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804.98</c:v>
                </c:pt>
              </c:numCache>
            </c:numRef>
          </c:val>
          <c:smooth val="0"/>
          <c:extLst>
            <c:ext xmlns:c16="http://schemas.microsoft.com/office/drawing/2014/chart" uri="{C3380CC4-5D6E-409C-BE32-E72D297353CC}">
              <c16:uniqueId val="{00000001-D669-462A-9069-18ACC4F160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99.54</c:v>
                </c:pt>
              </c:numCache>
            </c:numRef>
          </c:val>
          <c:extLst>
            <c:ext xmlns:c16="http://schemas.microsoft.com/office/drawing/2014/chart" uri="{C3380CC4-5D6E-409C-BE32-E72D297353CC}">
              <c16:uniqueId val="{00000000-95B6-4FD1-A017-1E68FB230A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88.71</c:v>
                </c:pt>
              </c:numCache>
            </c:numRef>
          </c:val>
          <c:smooth val="0"/>
          <c:extLst>
            <c:ext xmlns:c16="http://schemas.microsoft.com/office/drawing/2014/chart" uri="{C3380CC4-5D6E-409C-BE32-E72D297353CC}">
              <c16:uniqueId val="{00000001-95B6-4FD1-A017-1E68FB230A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156.03</c:v>
                </c:pt>
              </c:numCache>
            </c:numRef>
          </c:val>
          <c:extLst>
            <c:ext xmlns:c16="http://schemas.microsoft.com/office/drawing/2014/chart" uri="{C3380CC4-5D6E-409C-BE32-E72D297353CC}">
              <c16:uniqueId val="{00000000-B02A-4F98-ACB8-606B466A75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174.8</c:v>
                </c:pt>
              </c:numCache>
            </c:numRef>
          </c:val>
          <c:smooth val="0"/>
          <c:extLst>
            <c:ext xmlns:c16="http://schemas.microsoft.com/office/drawing/2014/chart" uri="{C3380CC4-5D6E-409C-BE32-E72D297353CC}">
              <c16:uniqueId val="{00000001-B02A-4F98-ACB8-606B466A75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C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香美市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25381</v>
      </c>
      <c r="AM8" s="37"/>
      <c r="AN8" s="37"/>
      <c r="AO8" s="37"/>
      <c r="AP8" s="37"/>
      <c r="AQ8" s="37"/>
      <c r="AR8" s="37"/>
      <c r="AS8" s="37"/>
      <c r="AT8" s="38">
        <f>データ!T6</f>
        <v>537.86</v>
      </c>
      <c r="AU8" s="38"/>
      <c r="AV8" s="38"/>
      <c r="AW8" s="38"/>
      <c r="AX8" s="38"/>
      <c r="AY8" s="38"/>
      <c r="AZ8" s="38"/>
      <c r="BA8" s="38"/>
      <c r="BB8" s="38">
        <f>データ!U6</f>
        <v>47.19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69.790000000000006</v>
      </c>
      <c r="J10" s="38"/>
      <c r="K10" s="38"/>
      <c r="L10" s="38"/>
      <c r="M10" s="38"/>
      <c r="N10" s="38"/>
      <c r="O10" s="38"/>
      <c r="P10" s="38">
        <f>データ!P6</f>
        <v>43.43</v>
      </c>
      <c r="Q10" s="38"/>
      <c r="R10" s="38"/>
      <c r="S10" s="38"/>
      <c r="T10" s="38"/>
      <c r="U10" s="38"/>
      <c r="V10" s="38"/>
      <c r="W10" s="38">
        <f>データ!Q6</f>
        <v>89.47</v>
      </c>
      <c r="X10" s="38"/>
      <c r="Y10" s="38"/>
      <c r="Z10" s="38"/>
      <c r="AA10" s="38"/>
      <c r="AB10" s="38"/>
      <c r="AC10" s="38"/>
      <c r="AD10" s="37">
        <f>データ!R6</f>
        <v>2750</v>
      </c>
      <c r="AE10" s="37"/>
      <c r="AF10" s="37"/>
      <c r="AG10" s="37"/>
      <c r="AH10" s="37"/>
      <c r="AI10" s="37"/>
      <c r="AJ10" s="37"/>
      <c r="AK10" s="2"/>
      <c r="AL10" s="37">
        <f>データ!V6</f>
        <v>10948</v>
      </c>
      <c r="AM10" s="37"/>
      <c r="AN10" s="37"/>
      <c r="AO10" s="37"/>
      <c r="AP10" s="37"/>
      <c r="AQ10" s="37"/>
      <c r="AR10" s="37"/>
      <c r="AS10" s="37"/>
      <c r="AT10" s="38">
        <f>データ!W6</f>
        <v>2.6</v>
      </c>
      <c r="AU10" s="38"/>
      <c r="AV10" s="38"/>
      <c r="AW10" s="38"/>
      <c r="AX10" s="38"/>
      <c r="AY10" s="38"/>
      <c r="AZ10" s="38"/>
      <c r="BA10" s="38"/>
      <c r="BB10" s="38">
        <f>データ!X6</f>
        <v>4210.7700000000004</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116</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115</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114</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b4W9Ex8+qdqw6wxGoc8kMgGRQ0BeamYESH8DQSJF0Lhd6i//UIKubpf7fUIlSaCcqF8/wIPBiZh7+QXhvQcxA==" saltValue="6We3m4SDADsA9vOBKG3/Gw=="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392120</v>
      </c>
      <c r="D6" s="19">
        <f t="shared" si="3"/>
        <v>46</v>
      </c>
      <c r="E6" s="19">
        <f t="shared" si="3"/>
        <v>17</v>
      </c>
      <c r="F6" s="19">
        <f t="shared" si="3"/>
        <v>1</v>
      </c>
      <c r="G6" s="19">
        <f t="shared" si="3"/>
        <v>0</v>
      </c>
      <c r="H6" s="19" t="str">
        <f t="shared" si="3"/>
        <v>高知県　香美市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69.790000000000006</v>
      </c>
      <c r="P6" s="20">
        <f t="shared" si="3"/>
        <v>43.43</v>
      </c>
      <c r="Q6" s="20">
        <f t="shared" si="3"/>
        <v>89.47</v>
      </c>
      <c r="R6" s="20">
        <f t="shared" si="3"/>
        <v>2750</v>
      </c>
      <c r="S6" s="20">
        <f t="shared" si="3"/>
        <v>25381</v>
      </c>
      <c r="T6" s="20">
        <f t="shared" si="3"/>
        <v>537.86</v>
      </c>
      <c r="U6" s="20">
        <f t="shared" si="3"/>
        <v>47.19</v>
      </c>
      <c r="V6" s="20">
        <f t="shared" si="3"/>
        <v>10948</v>
      </c>
      <c r="W6" s="20">
        <f t="shared" si="3"/>
        <v>2.6</v>
      </c>
      <c r="X6" s="20">
        <f t="shared" si="3"/>
        <v>4210.7700000000004</v>
      </c>
      <c r="Y6" s="21" t="str">
        <f>IF(Y7="",NA(),Y7)</f>
        <v>-</v>
      </c>
      <c r="Z6" s="21" t="str">
        <f t="shared" ref="Z6:AH6" si="4">IF(Z7="",NA(),Z7)</f>
        <v>-</v>
      </c>
      <c r="AA6" s="21" t="str">
        <f t="shared" si="4"/>
        <v>-</v>
      </c>
      <c r="AB6" s="21" t="str">
        <f t="shared" si="4"/>
        <v>-</v>
      </c>
      <c r="AC6" s="21">
        <f t="shared" si="4"/>
        <v>111.57</v>
      </c>
      <c r="AD6" s="21" t="str">
        <f t="shared" si="4"/>
        <v>-</v>
      </c>
      <c r="AE6" s="21" t="str">
        <f t="shared" si="4"/>
        <v>-</v>
      </c>
      <c r="AF6" s="21" t="str">
        <f t="shared" si="4"/>
        <v>-</v>
      </c>
      <c r="AG6" s="21" t="str">
        <f t="shared" si="4"/>
        <v>-</v>
      </c>
      <c r="AH6" s="21">
        <f t="shared" si="4"/>
        <v>107.01</v>
      </c>
      <c r="AI6" s="20" t="str">
        <f>IF(AI7="","",IF(AI7="-","【-】","【"&amp;SUBSTITUTE(TEXT(AI7,"#,##0.00"),"-","△")&amp;"】"))</f>
        <v>【106.11】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23.86</v>
      </c>
      <c r="AT6" s="20" t="str">
        <f>IF(AT7="","",IF(AT7="-","【-】","【"&amp;SUBSTITUTE(TEXT(AT7,"#,##0.00"),"-","△")&amp;"】"))</f>
        <v>【3.15】</v>
      </c>
      <c r="AU6" s="21" t="str">
        <f>IF(AU7="",NA(),AU7)</f>
        <v>-</v>
      </c>
      <c r="AV6" s="21" t="str">
        <f t="shared" ref="AV6:BD6" si="6">IF(AV7="",NA(),AV7)</f>
        <v>-</v>
      </c>
      <c r="AW6" s="21" t="str">
        <f t="shared" si="6"/>
        <v>-</v>
      </c>
      <c r="AX6" s="21" t="str">
        <f t="shared" si="6"/>
        <v>-</v>
      </c>
      <c r="AY6" s="21">
        <f t="shared" si="6"/>
        <v>81.02</v>
      </c>
      <c r="AZ6" s="21" t="str">
        <f t="shared" si="6"/>
        <v>-</v>
      </c>
      <c r="BA6" s="21" t="str">
        <f t="shared" si="6"/>
        <v>-</v>
      </c>
      <c r="BB6" s="21" t="str">
        <f t="shared" si="6"/>
        <v>-</v>
      </c>
      <c r="BC6" s="21" t="str">
        <f t="shared" si="6"/>
        <v>-</v>
      </c>
      <c r="BD6" s="21">
        <f t="shared" si="6"/>
        <v>68.27</v>
      </c>
      <c r="BE6" s="20" t="str">
        <f>IF(BE7="","",IF(BE7="-","【-】","【"&amp;SUBSTITUTE(TEXT(BE7,"#,##0.00"),"-","△")&amp;"】"))</f>
        <v>【73.44】</v>
      </c>
      <c r="BF6" s="21" t="str">
        <f>IF(BF7="",NA(),BF7)</f>
        <v>-</v>
      </c>
      <c r="BG6" s="21" t="str">
        <f t="shared" ref="BG6:BO6" si="7">IF(BG7="",NA(),BG7)</f>
        <v>-</v>
      </c>
      <c r="BH6" s="21" t="str">
        <f t="shared" si="7"/>
        <v>-</v>
      </c>
      <c r="BI6" s="21" t="str">
        <f t="shared" si="7"/>
        <v>-</v>
      </c>
      <c r="BJ6" s="21">
        <f t="shared" si="7"/>
        <v>728.76</v>
      </c>
      <c r="BK6" s="21" t="str">
        <f t="shared" si="7"/>
        <v>-</v>
      </c>
      <c r="BL6" s="21" t="str">
        <f t="shared" si="7"/>
        <v>-</v>
      </c>
      <c r="BM6" s="21" t="str">
        <f t="shared" si="7"/>
        <v>-</v>
      </c>
      <c r="BN6" s="21" t="str">
        <f t="shared" si="7"/>
        <v>-</v>
      </c>
      <c r="BO6" s="21">
        <f t="shared" si="7"/>
        <v>804.98</v>
      </c>
      <c r="BP6" s="20" t="str">
        <f>IF(BP7="","",IF(BP7="-","【-】","【"&amp;SUBSTITUTE(TEXT(BP7,"#,##0.00"),"-","△")&amp;"】"))</f>
        <v>【652.82】</v>
      </c>
      <c r="BQ6" s="21" t="str">
        <f>IF(BQ7="",NA(),BQ7)</f>
        <v>-</v>
      </c>
      <c r="BR6" s="21" t="str">
        <f t="shared" ref="BR6:BZ6" si="8">IF(BR7="",NA(),BR7)</f>
        <v>-</v>
      </c>
      <c r="BS6" s="21" t="str">
        <f t="shared" si="8"/>
        <v>-</v>
      </c>
      <c r="BT6" s="21" t="str">
        <f t="shared" si="8"/>
        <v>-</v>
      </c>
      <c r="BU6" s="21">
        <f t="shared" si="8"/>
        <v>99.54</v>
      </c>
      <c r="BV6" s="21" t="str">
        <f t="shared" si="8"/>
        <v>-</v>
      </c>
      <c r="BW6" s="21" t="str">
        <f t="shared" si="8"/>
        <v>-</v>
      </c>
      <c r="BX6" s="21" t="str">
        <f t="shared" si="8"/>
        <v>-</v>
      </c>
      <c r="BY6" s="21" t="str">
        <f t="shared" si="8"/>
        <v>-</v>
      </c>
      <c r="BZ6" s="21">
        <f t="shared" si="8"/>
        <v>88.71</v>
      </c>
      <c r="CA6" s="20" t="str">
        <f>IF(CA7="","",IF(CA7="-","【-】","【"&amp;SUBSTITUTE(TEXT(CA7,"#,##0.00"),"-","△")&amp;"】"))</f>
        <v>【97.61】</v>
      </c>
      <c r="CB6" s="21" t="str">
        <f>IF(CB7="",NA(),CB7)</f>
        <v>-</v>
      </c>
      <c r="CC6" s="21" t="str">
        <f t="shared" ref="CC6:CK6" si="9">IF(CC7="",NA(),CC7)</f>
        <v>-</v>
      </c>
      <c r="CD6" s="21" t="str">
        <f t="shared" si="9"/>
        <v>-</v>
      </c>
      <c r="CE6" s="21" t="str">
        <f t="shared" si="9"/>
        <v>-</v>
      </c>
      <c r="CF6" s="21">
        <f t="shared" si="9"/>
        <v>156.03</v>
      </c>
      <c r="CG6" s="21" t="str">
        <f t="shared" si="9"/>
        <v>-</v>
      </c>
      <c r="CH6" s="21" t="str">
        <f t="shared" si="9"/>
        <v>-</v>
      </c>
      <c r="CI6" s="21" t="str">
        <f t="shared" si="9"/>
        <v>-</v>
      </c>
      <c r="CJ6" s="21" t="str">
        <f t="shared" si="9"/>
        <v>-</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55.82</v>
      </c>
      <c r="CW6" s="20" t="str">
        <f>IF(CW7="","",IF(CW7="-","【-】","【"&amp;SUBSTITUTE(TEXT(CW7,"#,##0.00"),"-","△")&amp;"】"))</f>
        <v>【59.10】</v>
      </c>
      <c r="CX6" s="21" t="str">
        <f>IF(CX7="",NA(),CX7)</f>
        <v>-</v>
      </c>
      <c r="CY6" s="21" t="str">
        <f t="shared" ref="CY6:DG6" si="11">IF(CY7="",NA(),CY7)</f>
        <v>-</v>
      </c>
      <c r="CZ6" s="21" t="str">
        <f t="shared" si="11"/>
        <v>-</v>
      </c>
      <c r="DA6" s="21" t="str">
        <f t="shared" si="11"/>
        <v>-</v>
      </c>
      <c r="DB6" s="21">
        <f t="shared" si="11"/>
        <v>76.92</v>
      </c>
      <c r="DC6" s="21" t="str">
        <f t="shared" si="11"/>
        <v>-</v>
      </c>
      <c r="DD6" s="21" t="str">
        <f t="shared" si="11"/>
        <v>-</v>
      </c>
      <c r="DE6" s="21" t="str">
        <f t="shared" si="11"/>
        <v>-</v>
      </c>
      <c r="DF6" s="21" t="str">
        <f t="shared" si="11"/>
        <v>-</v>
      </c>
      <c r="DG6" s="21">
        <f t="shared" si="11"/>
        <v>90.67</v>
      </c>
      <c r="DH6" s="20" t="str">
        <f>IF(DH7="","",IF(DH7="-","【-】","【"&amp;SUBSTITUTE(TEXT(DH7,"#,##0.00"),"-","△")&amp;"】"))</f>
        <v>【95.82】</v>
      </c>
      <c r="DI6" s="21" t="str">
        <f>IF(DI7="",NA(),DI7)</f>
        <v>-</v>
      </c>
      <c r="DJ6" s="21" t="str">
        <f t="shared" ref="DJ6:DR6" si="12">IF(DJ7="",NA(),DJ7)</f>
        <v>-</v>
      </c>
      <c r="DK6" s="21" t="str">
        <f t="shared" si="12"/>
        <v>-</v>
      </c>
      <c r="DL6" s="21" t="str">
        <f t="shared" si="12"/>
        <v>-</v>
      </c>
      <c r="DM6" s="21">
        <f t="shared" si="12"/>
        <v>40.9</v>
      </c>
      <c r="DN6" s="21" t="str">
        <f t="shared" si="12"/>
        <v>-</v>
      </c>
      <c r="DO6" s="21" t="str">
        <f t="shared" si="12"/>
        <v>-</v>
      </c>
      <c r="DP6" s="21" t="str">
        <f t="shared" si="12"/>
        <v>-</v>
      </c>
      <c r="DQ6" s="21" t="str">
        <f t="shared" si="12"/>
        <v>-</v>
      </c>
      <c r="DR6" s="21">
        <f t="shared" si="12"/>
        <v>25.86</v>
      </c>
      <c r="DS6" s="20" t="str">
        <f>IF(DS7="","",IF(DS7="-","【-】","【"&amp;SUBSTITUTE(TEXT(DS7,"#,##0.00"),"-","△")&amp;"】"))</f>
        <v>【39.74】</v>
      </c>
      <c r="DT6" s="21" t="str">
        <f>IF(DT7="",NA(),DT7)</f>
        <v>-</v>
      </c>
      <c r="DU6" s="21" t="str">
        <f t="shared" ref="DU6:EC6" si="13">IF(DU7="",NA(),DU7)</f>
        <v>-</v>
      </c>
      <c r="DV6" s="21" t="str">
        <f t="shared" si="13"/>
        <v>-</v>
      </c>
      <c r="DW6" s="21" t="str">
        <f t="shared" si="13"/>
        <v>-</v>
      </c>
      <c r="DX6" s="21">
        <f t="shared" si="13"/>
        <v>5.25</v>
      </c>
      <c r="DY6" s="21" t="str">
        <f t="shared" si="13"/>
        <v>-</v>
      </c>
      <c r="DZ6" s="21" t="str">
        <f t="shared" si="13"/>
        <v>-</v>
      </c>
      <c r="EA6" s="21" t="str">
        <f t="shared" si="13"/>
        <v>-</v>
      </c>
      <c r="EB6" s="21" t="str">
        <f t="shared" si="13"/>
        <v>-</v>
      </c>
      <c r="EC6" s="21">
        <f t="shared" si="13"/>
        <v>1.4</v>
      </c>
      <c r="ED6" s="20" t="str">
        <f>IF(ED7="","",IF(ED7="-","【-】","【"&amp;SUBSTITUTE(TEXT(ED7,"#,##0.00"),"-","△")&amp;"】"))</f>
        <v>【7.62】</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0.12</v>
      </c>
      <c r="EO6" s="20" t="str">
        <f>IF(EO7="","",IF(EO7="-","【-】","【"&amp;SUBSTITUTE(TEXT(EO7,"#,##0.00"),"-","△")&amp;"】"))</f>
        <v>【0.23】</v>
      </c>
    </row>
    <row r="7" spans="1:148" s="22" customFormat="1" x14ac:dyDescent="0.15">
      <c r="A7" s="14"/>
      <c r="B7" s="23">
        <v>2022</v>
      </c>
      <c r="C7" s="23">
        <v>392120</v>
      </c>
      <c r="D7" s="23">
        <v>46</v>
      </c>
      <c r="E7" s="23">
        <v>17</v>
      </c>
      <c r="F7" s="23">
        <v>1</v>
      </c>
      <c r="G7" s="23">
        <v>0</v>
      </c>
      <c r="H7" s="23" t="s">
        <v>96</v>
      </c>
      <c r="I7" s="23" t="s">
        <v>97</v>
      </c>
      <c r="J7" s="23" t="s">
        <v>98</v>
      </c>
      <c r="K7" s="23" t="s">
        <v>99</v>
      </c>
      <c r="L7" s="23" t="s">
        <v>100</v>
      </c>
      <c r="M7" s="23" t="s">
        <v>101</v>
      </c>
      <c r="N7" s="24" t="s">
        <v>102</v>
      </c>
      <c r="O7" s="24">
        <v>69.790000000000006</v>
      </c>
      <c r="P7" s="24">
        <v>43.43</v>
      </c>
      <c r="Q7" s="24">
        <v>89.47</v>
      </c>
      <c r="R7" s="24">
        <v>2750</v>
      </c>
      <c r="S7" s="24">
        <v>25381</v>
      </c>
      <c r="T7" s="24">
        <v>537.86</v>
      </c>
      <c r="U7" s="24">
        <v>47.19</v>
      </c>
      <c r="V7" s="24">
        <v>10948</v>
      </c>
      <c r="W7" s="24">
        <v>2.6</v>
      </c>
      <c r="X7" s="24">
        <v>4210.7700000000004</v>
      </c>
      <c r="Y7" s="24" t="s">
        <v>102</v>
      </c>
      <c r="Z7" s="24" t="s">
        <v>102</v>
      </c>
      <c r="AA7" s="24" t="s">
        <v>102</v>
      </c>
      <c r="AB7" s="24" t="s">
        <v>102</v>
      </c>
      <c r="AC7" s="24">
        <v>111.57</v>
      </c>
      <c r="AD7" s="24" t="s">
        <v>102</v>
      </c>
      <c r="AE7" s="24" t="s">
        <v>102</v>
      </c>
      <c r="AF7" s="24" t="s">
        <v>102</v>
      </c>
      <c r="AG7" s="24" t="s">
        <v>102</v>
      </c>
      <c r="AH7" s="24">
        <v>107.01</v>
      </c>
      <c r="AI7" s="24">
        <v>106.11</v>
      </c>
      <c r="AJ7" s="24" t="s">
        <v>102</v>
      </c>
      <c r="AK7" s="24" t="s">
        <v>102</v>
      </c>
      <c r="AL7" s="24" t="s">
        <v>102</v>
      </c>
      <c r="AM7" s="24" t="s">
        <v>102</v>
      </c>
      <c r="AN7" s="24">
        <v>0</v>
      </c>
      <c r="AO7" s="24" t="s">
        <v>102</v>
      </c>
      <c r="AP7" s="24" t="s">
        <v>102</v>
      </c>
      <c r="AQ7" s="24" t="s">
        <v>102</v>
      </c>
      <c r="AR7" s="24" t="s">
        <v>102</v>
      </c>
      <c r="AS7" s="24">
        <v>23.86</v>
      </c>
      <c r="AT7" s="24">
        <v>3.15</v>
      </c>
      <c r="AU7" s="24" t="s">
        <v>102</v>
      </c>
      <c r="AV7" s="24" t="s">
        <v>102</v>
      </c>
      <c r="AW7" s="24" t="s">
        <v>102</v>
      </c>
      <c r="AX7" s="24" t="s">
        <v>102</v>
      </c>
      <c r="AY7" s="24">
        <v>81.02</v>
      </c>
      <c r="AZ7" s="24" t="s">
        <v>102</v>
      </c>
      <c r="BA7" s="24" t="s">
        <v>102</v>
      </c>
      <c r="BB7" s="24" t="s">
        <v>102</v>
      </c>
      <c r="BC7" s="24" t="s">
        <v>102</v>
      </c>
      <c r="BD7" s="24">
        <v>68.27</v>
      </c>
      <c r="BE7" s="24">
        <v>73.44</v>
      </c>
      <c r="BF7" s="24" t="s">
        <v>102</v>
      </c>
      <c r="BG7" s="24" t="s">
        <v>102</v>
      </c>
      <c r="BH7" s="24" t="s">
        <v>102</v>
      </c>
      <c r="BI7" s="24" t="s">
        <v>102</v>
      </c>
      <c r="BJ7" s="24">
        <v>728.76</v>
      </c>
      <c r="BK7" s="24" t="s">
        <v>102</v>
      </c>
      <c r="BL7" s="24" t="s">
        <v>102</v>
      </c>
      <c r="BM7" s="24" t="s">
        <v>102</v>
      </c>
      <c r="BN7" s="24" t="s">
        <v>102</v>
      </c>
      <c r="BO7" s="24">
        <v>804.98</v>
      </c>
      <c r="BP7" s="24">
        <v>652.82000000000005</v>
      </c>
      <c r="BQ7" s="24" t="s">
        <v>102</v>
      </c>
      <c r="BR7" s="24" t="s">
        <v>102</v>
      </c>
      <c r="BS7" s="24" t="s">
        <v>102</v>
      </c>
      <c r="BT7" s="24" t="s">
        <v>102</v>
      </c>
      <c r="BU7" s="24">
        <v>99.54</v>
      </c>
      <c r="BV7" s="24" t="s">
        <v>102</v>
      </c>
      <c r="BW7" s="24" t="s">
        <v>102</v>
      </c>
      <c r="BX7" s="24" t="s">
        <v>102</v>
      </c>
      <c r="BY7" s="24" t="s">
        <v>102</v>
      </c>
      <c r="BZ7" s="24">
        <v>88.71</v>
      </c>
      <c r="CA7" s="24">
        <v>97.61</v>
      </c>
      <c r="CB7" s="24" t="s">
        <v>102</v>
      </c>
      <c r="CC7" s="24" t="s">
        <v>102</v>
      </c>
      <c r="CD7" s="24" t="s">
        <v>102</v>
      </c>
      <c r="CE7" s="24" t="s">
        <v>102</v>
      </c>
      <c r="CF7" s="24">
        <v>156.03</v>
      </c>
      <c r="CG7" s="24" t="s">
        <v>102</v>
      </c>
      <c r="CH7" s="24" t="s">
        <v>102</v>
      </c>
      <c r="CI7" s="24" t="s">
        <v>102</v>
      </c>
      <c r="CJ7" s="24" t="s">
        <v>102</v>
      </c>
      <c r="CK7" s="24">
        <v>174.8</v>
      </c>
      <c r="CL7" s="24">
        <v>138.29</v>
      </c>
      <c r="CM7" s="24" t="s">
        <v>102</v>
      </c>
      <c r="CN7" s="24" t="s">
        <v>102</v>
      </c>
      <c r="CO7" s="24" t="s">
        <v>102</v>
      </c>
      <c r="CP7" s="24" t="s">
        <v>102</v>
      </c>
      <c r="CQ7" s="24" t="s">
        <v>102</v>
      </c>
      <c r="CR7" s="24" t="s">
        <v>102</v>
      </c>
      <c r="CS7" s="24" t="s">
        <v>102</v>
      </c>
      <c r="CT7" s="24" t="s">
        <v>102</v>
      </c>
      <c r="CU7" s="24" t="s">
        <v>102</v>
      </c>
      <c r="CV7" s="24">
        <v>55.82</v>
      </c>
      <c r="CW7" s="24">
        <v>59.1</v>
      </c>
      <c r="CX7" s="24" t="s">
        <v>102</v>
      </c>
      <c r="CY7" s="24" t="s">
        <v>102</v>
      </c>
      <c r="CZ7" s="24" t="s">
        <v>102</v>
      </c>
      <c r="DA7" s="24" t="s">
        <v>102</v>
      </c>
      <c r="DB7" s="24">
        <v>76.92</v>
      </c>
      <c r="DC7" s="24" t="s">
        <v>102</v>
      </c>
      <c r="DD7" s="24" t="s">
        <v>102</v>
      </c>
      <c r="DE7" s="24" t="s">
        <v>102</v>
      </c>
      <c r="DF7" s="24" t="s">
        <v>102</v>
      </c>
      <c r="DG7" s="24">
        <v>90.67</v>
      </c>
      <c r="DH7" s="24">
        <v>95.82</v>
      </c>
      <c r="DI7" s="24" t="s">
        <v>102</v>
      </c>
      <c r="DJ7" s="24" t="s">
        <v>102</v>
      </c>
      <c r="DK7" s="24" t="s">
        <v>102</v>
      </c>
      <c r="DL7" s="24" t="s">
        <v>102</v>
      </c>
      <c r="DM7" s="24">
        <v>40.9</v>
      </c>
      <c r="DN7" s="24" t="s">
        <v>102</v>
      </c>
      <c r="DO7" s="24" t="s">
        <v>102</v>
      </c>
      <c r="DP7" s="24" t="s">
        <v>102</v>
      </c>
      <c r="DQ7" s="24" t="s">
        <v>102</v>
      </c>
      <c r="DR7" s="24">
        <v>25.86</v>
      </c>
      <c r="DS7" s="24">
        <v>39.74</v>
      </c>
      <c r="DT7" s="24" t="s">
        <v>102</v>
      </c>
      <c r="DU7" s="24" t="s">
        <v>102</v>
      </c>
      <c r="DV7" s="24" t="s">
        <v>102</v>
      </c>
      <c r="DW7" s="24" t="s">
        <v>102</v>
      </c>
      <c r="DX7" s="24">
        <v>5.25</v>
      </c>
      <c r="DY7" s="24" t="s">
        <v>102</v>
      </c>
      <c r="DZ7" s="24" t="s">
        <v>102</v>
      </c>
      <c r="EA7" s="24" t="s">
        <v>102</v>
      </c>
      <c r="EB7" s="24" t="s">
        <v>102</v>
      </c>
      <c r="EC7" s="24">
        <v>1.4</v>
      </c>
      <c r="ED7" s="24">
        <v>7.62</v>
      </c>
      <c r="EE7" s="24" t="s">
        <v>102</v>
      </c>
      <c r="EF7" s="24" t="s">
        <v>102</v>
      </c>
      <c r="EG7" s="24" t="s">
        <v>102</v>
      </c>
      <c r="EH7" s="24" t="s">
        <v>102</v>
      </c>
      <c r="EI7" s="24">
        <v>0</v>
      </c>
      <c r="EJ7" s="24" t="s">
        <v>102</v>
      </c>
      <c r="EK7" s="24" t="s">
        <v>102</v>
      </c>
      <c r="EL7" s="24" t="s">
        <v>102</v>
      </c>
      <c r="EM7" s="24" t="s">
        <v>102</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2024-01-22T03:54:03Z</cp:lastPrinted>
  <dcterms:created xsi:type="dcterms:W3CDTF">2023-12-12T00:51:05Z</dcterms:created>
  <dcterms:modified xsi:type="dcterms:W3CDTF">2024-03-01T02:29:06Z</dcterms:modified>
  <cp:category/>
</cp:coreProperties>
</file>