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M-YOSHIOKA\Desktop\【経営比較分析表】2022_394050_47_1718\"/>
    </mc:Choice>
  </mc:AlternateContent>
  <xr:revisionPtr revIDLastSave="0" documentId="13_ncr:1_{91F8CB7A-1D56-462A-9494-2D98A426101D}" xr6:coauthVersionLast="36" xr6:coauthVersionMax="36" xr10:uidLastSave="{00000000-0000-0000-0000-000000000000}"/>
  <workbookProtection workbookAlgorithmName="SHA-512" workbookHashValue="OIDQs7pKY9fCaDTDPZEJdbJyYnMnomw9srlyc06omad1/wR9Rh+XqQHMA7SAbCOLAVSOQzikQJbaY7Yq+fa6uQ==" workbookSaltValue="0L8NdvApVdiGxM5dWUFcT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6" i="4"/>
  <c r="J86" i="4"/>
  <c r="E86" i="4"/>
  <c r="AT10" i="4"/>
  <c r="AD10" i="4"/>
  <c r="I10" i="4"/>
  <c r="B10" i="4"/>
  <c r="AT8" i="4"/>
  <c r="AL8" i="4"/>
  <c r="P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<sst xmlns="http://schemas.openxmlformats.org/spreadsheetml/2006/main" count="236" uniqueCount="120">
  <si>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</si>
  <si>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</si>
  <si>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</si>
  <si>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</si>
  <si>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</si>
  <si>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</si>
  <si>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</si>
  <si>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</si>
  <si>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</si>
  <si>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</si>
  <si>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</si>
  <si>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</si>
  <si>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</si>
  <si>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</si>
  <si>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</si>
  <si>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</si>
  <si>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</si>
  <si>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</si>
  <si>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</si>
  <si>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</si>
  <si>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</si>
  <si>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</si>
  <si>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</si>
  <si>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</si>
  <si>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</si>
  <si>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</si>
  <si>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</si>
  <si>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</si>
  <si>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</si>
  <si>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</si>
  <si>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</si>
  <si>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</si>
  <si>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</si>
  <si>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</si>
  <si>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</si>
  <si>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</si>
  <si>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</si>
  <si>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</si>
  <si>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</si>
  <si>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</si>
  <si>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</si>
  <si>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</si>
  <si>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</si>
  <si>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</si>
  <si>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</si>
  <si>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</si>
  <si>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</si>
  <si>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</si>
  <si>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</si>
  <si>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</si>
  <si>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</si>
  <si>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</si>
  <si>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</si>
  <si>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</si>
  <si>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</si>
  <si>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</si>
  <si>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</si>
  <si>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</si>
  <si>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</si>
  <si>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</si>
  <si>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</si>
  <si>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</si>
  <si>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</si>
  <si>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</si>
  <si>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</si>
  <si>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</si>
  <si>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</si>
  <si>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</si>
  <si>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</si>
  <si>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</si>
  <si>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</si>
  <si>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</si>
  <si>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</si>
  <si>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</si>
  <si>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</si>
  <si>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</si>
  <si>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</si>
  <si>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</si>
  <si>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</si>
  <si>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</si>
  <si>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</si>
  <si>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</si>
  <si>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</si>
  <si>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</si>
  <si>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</si>
  <si>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</si>
  <si>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</si>
  <si>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</si>
  <si>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</si>
  <si>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</si>
  <si>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</si>
  <si>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</si>
  <si>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</si>
  <si>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</si>
  <si>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</si>
  <si>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</si>
  <si>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</si>
  <si>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</si>
  <si>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</si>
  <si>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</si>
  <si>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</si>
  <si>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</si>
  <si>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</si>
  <si>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</si>
  <si>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</si>
  <si>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</si>
  <si>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</si>
  <si>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</si>
  <si>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</si>
  <si>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</si>
  <si>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</si>
  <si>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</si>
  <si>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</si>
  <si>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</si>
  <si>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</si>
  <si>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</si>
  <si>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</si>
  <si>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公営企業化に向けて起債の借入額の増減により収益的収支比率の増となっている。
町の中心部に処理計画区域を整備しており、移住促進策にも力を入れていることから、新築物件を中心に下水道への接続は増えているが、人口の減少などもあり水洗化率はほぼ横ばいとなっている。
起債残高については借入をしたため上昇しているが、一般会計からの繰入金により負担しているため、企業債残高対事業規模比率は下水道事業会計への負担がない形となっている。
施設の老朽化による更新、維持管理費の増加などが予想される中、料金収入の確保、各費用の削減が急務である。</t>
    <rPh sb="14" eb="15">
      <t>ガク</t>
    </rPh>
    <rPh sb="16" eb="18">
      <t>ゾウゲン</t>
    </rPh>
    <rPh sb="29" eb="30">
      <t>ゾウ</t>
    </rPh>
    <phoneticPr fontId="4"/>
  </si>
  <si>
    <t>比較的新しいが、供用開始後10年を経過していることから、計画的に点検、更新をし、長寿命化を図っていく。</t>
    <phoneticPr fontId="4"/>
  </si>
  <si>
    <t>使用料の適正化、加入促進等を実施して一般会計からの繰入金依存度を下げていく必要がある。
必要な更新などは実施していかなくてはならず、義務的経費は当然必要だが可能な限りの経費削減に取り組んでいく。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</si>
</sst>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40-48BD-B62F-4870006F47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0.39</c:v>
                </c:pt>
                <c:pt idx="3">
                  <c:v>0.1</c:v>
                </c:pt>
                <c:pt idx="4">
                  <c:v>0.08</c:v>
                </c:pt>
              </c:numCache>
            </c:numRef>
          </c:val>
          <c:smooth val="0"/>
          <c:extLst>
            <c:ext xmlns:c16="http://schemas.microsoft.com/office/drawing/2014/chart" uri="{C3380CC4-5D6E-409C-BE32-E72D297353CC}">
              <c16:uniqueId val="{00000001-AC40-48BD-B62F-4870006F47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42.63</c:v>
                </c:pt>
                <c:pt idx="1">
                  <c:v>42.63</c:v>
                </c:pt>
                <c:pt idx="2">
                  <c:v>42.63</c:v>
                </c:pt>
                <c:pt idx="3">
                  <c:v>42.63</c:v>
                </c:pt>
                <c:pt idx="4">
                  <c:v>42.63</c:v>
                </c:pt>
              </c:numCache>
            </c:numRef>
          </c:val>
          <c:extLst>
            <c:ext xmlns:c16="http://schemas.microsoft.com/office/drawing/2014/chart" uri="{C3380CC4-5D6E-409C-BE32-E72D297353CC}">
              <c16:uniqueId val="{00000000-4568-4FB8-9558-06C203748BC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42.4</c:v>
                </c:pt>
                <c:pt idx="3">
                  <c:v>42.28</c:v>
                </c:pt>
                <c:pt idx="4">
                  <c:v>41.06</c:v>
                </c:pt>
              </c:numCache>
            </c:numRef>
          </c:val>
          <c:smooth val="0"/>
          <c:extLst>
            <c:ext xmlns:c16="http://schemas.microsoft.com/office/drawing/2014/chart" uri="{C3380CC4-5D6E-409C-BE32-E72D297353CC}">
              <c16:uniqueId val="{00000001-4568-4FB8-9558-06C203748BC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84.81</c:v>
                </c:pt>
                <c:pt idx="1">
                  <c:v>84.75</c:v>
                </c:pt>
                <c:pt idx="2">
                  <c:v>86.4</c:v>
                </c:pt>
                <c:pt idx="3">
                  <c:v>87.57</c:v>
                </c:pt>
                <c:pt idx="4">
                  <c:v>91.01</c:v>
                </c:pt>
              </c:numCache>
            </c:numRef>
          </c:val>
          <c:extLst>
            <c:ext xmlns:c16="http://schemas.microsoft.com/office/drawing/2014/chart" uri="{C3380CC4-5D6E-409C-BE32-E72D297353CC}">
              <c16:uniqueId val="{00000000-1F7B-488F-B738-CD4E72A6D9F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84.19</c:v>
                </c:pt>
                <c:pt idx="3">
                  <c:v>84.34</c:v>
                </c:pt>
                <c:pt idx="4">
                  <c:v>84.34</c:v>
                </c:pt>
              </c:numCache>
            </c:numRef>
          </c:val>
          <c:smooth val="0"/>
          <c:extLst>
            <c:ext xmlns:c16="http://schemas.microsoft.com/office/drawing/2014/chart" uri="{C3380CC4-5D6E-409C-BE32-E72D297353CC}">
              <c16:uniqueId val="{00000001-1F7B-488F-B738-CD4E72A6D9F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102.82</c:v>
                </c:pt>
                <c:pt idx="1">
                  <c:v>100.4</c:v>
                </c:pt>
                <c:pt idx="2">
                  <c:v>97.57</c:v>
                </c:pt>
                <c:pt idx="3">
                  <c:v>95.11</c:v>
                </c:pt>
                <c:pt idx="4">
                  <c:v>96.13</c:v>
                </c:pt>
              </c:numCache>
            </c:numRef>
          </c:val>
          <c:extLst>
            <c:ext xmlns:c16="http://schemas.microsoft.com/office/drawing/2014/chart" uri="{C3380CC4-5D6E-409C-BE32-E72D297353CC}">
              <c16:uniqueId val="{00000000-3D1F-4ED9-B30C-4F381442F7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1F-4ED9-B30C-4F381442F7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20-4CB2-BF45-FADC978DEE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20-4CB2-BF45-FADC978DEE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06-4A43-BE09-BEAEE5908A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06-4A43-BE09-BEAEE5908A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BF-4AF9-BC3D-82664DAA3F1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BF-4AF9-BC3D-82664DAA3F1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09-4323-9063-92B6CA0259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9-4323-9063-92B6CA0259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BF-4921-A22C-77BCE1A21B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1258.43</c:v>
                </c:pt>
                <c:pt idx="3">
                  <c:v>1163.75</c:v>
                </c:pt>
                <c:pt idx="4">
                  <c:v>1195.47</c:v>
                </c:pt>
              </c:numCache>
            </c:numRef>
          </c:val>
          <c:smooth val="0"/>
          <c:extLst>
            <c:ext xmlns:c16="http://schemas.microsoft.com/office/drawing/2014/chart" uri="{C3380CC4-5D6E-409C-BE32-E72D297353CC}">
              <c16:uniqueId val="{00000001-E0BF-4921-A22C-77BCE1A21B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65.010000000000005</c:v>
                </c:pt>
                <c:pt idx="1">
                  <c:v>44.83</c:v>
                </c:pt>
                <c:pt idx="2">
                  <c:v>71.88</c:v>
                </c:pt>
                <c:pt idx="3">
                  <c:v>51.64</c:v>
                </c:pt>
                <c:pt idx="4">
                  <c:v>38.15</c:v>
                </c:pt>
              </c:numCache>
            </c:numRef>
          </c:val>
          <c:extLst>
            <c:ext xmlns:c16="http://schemas.microsoft.com/office/drawing/2014/chart" uri="{C3380CC4-5D6E-409C-BE32-E72D297353CC}">
              <c16:uniqueId val="{00000000-17E1-482C-B8B9-43C00D92280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73.36</c:v>
                </c:pt>
                <c:pt idx="3">
                  <c:v>72.599999999999994</c:v>
                </c:pt>
                <c:pt idx="4">
                  <c:v>69.430000000000007</c:v>
                </c:pt>
              </c:numCache>
            </c:numRef>
          </c:val>
          <c:smooth val="0"/>
          <c:extLst>
            <c:ext xmlns:c16="http://schemas.microsoft.com/office/drawing/2014/chart" uri="{C3380CC4-5D6E-409C-BE32-E72D297353CC}">
              <c16:uniqueId val="{00000001-17E1-482C-B8B9-43C00D92280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205.02</c:v>
                </c:pt>
                <c:pt idx="1">
                  <c:v>291.93</c:v>
                </c:pt>
                <c:pt idx="2">
                  <c:v>187.45</c:v>
                </c:pt>
                <c:pt idx="3">
                  <c:v>244.22</c:v>
                </c:pt>
                <c:pt idx="4">
                  <c:v>329.38</c:v>
                </c:pt>
              </c:numCache>
            </c:numRef>
          </c:val>
          <c:extLst>
            <c:ext xmlns:c16="http://schemas.microsoft.com/office/drawing/2014/chart" uri="{C3380CC4-5D6E-409C-BE32-E72D297353CC}">
              <c16:uniqueId val="{00000000-2C28-481C-BE18-6AAE1FAB38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224.88</c:v>
                </c:pt>
                <c:pt idx="3">
                  <c:v>228.64</c:v>
                </c:pt>
                <c:pt idx="4">
                  <c:v>239.46</c:v>
                </c:pt>
              </c:numCache>
            </c:numRef>
          </c:val>
          <c:smooth val="0"/>
          <c:extLst>
            <c:ext xmlns:c16="http://schemas.microsoft.com/office/drawing/2014/chart" uri="{C3380CC4-5D6E-409C-BE32-E72D297353CC}">
              <c16:uniqueId val="{00000001-2C28-481C-BE18-6AAE1FAB38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34" zoomScaleNormal="100" workbookViewId="0">
      <selection activeCell="BJ71" sqref="BJ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高知県　梼原町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3236</v>
      </c>
      <c r="AM8" s="55"/>
      <c r="AN8" s="55"/>
      <c r="AO8" s="55"/>
      <c r="AP8" s="55"/>
      <c r="AQ8" s="55"/>
      <c r="AR8" s="55"/>
      <c r="AS8" s="55"/>
      <c r="AT8" s="54">
        <f>データ!T6</f>
        <v>236.45</v>
      </c>
      <c r="AU8" s="54"/>
      <c r="AV8" s="54"/>
      <c r="AW8" s="54"/>
      <c r="AX8" s="54"/>
      <c r="AY8" s="54"/>
      <c r="AZ8" s="54"/>
      <c r="BA8" s="54"/>
      <c r="BB8" s="54">
        <f>データ!U6</f>
        <v>13.69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32.83</v>
      </c>
      <c r="Q10" s="54"/>
      <c r="R10" s="54"/>
      <c r="S10" s="54"/>
      <c r="T10" s="54"/>
      <c r="U10" s="54"/>
      <c r="V10" s="54"/>
      <c r="W10" s="54">
        <f>データ!Q6</f>
        <v>100</v>
      </c>
      <c r="X10" s="54"/>
      <c r="Y10" s="54"/>
      <c r="Z10" s="54"/>
      <c r="AA10" s="54"/>
      <c r="AB10" s="54"/>
      <c r="AC10" s="54"/>
      <c r="AD10" s="55">
        <f>データ!R6</f>
        <v>2200</v>
      </c>
      <c r="AE10" s="55"/>
      <c r="AF10" s="55"/>
      <c r="AG10" s="55"/>
      <c r="AH10" s="55"/>
      <c r="AI10" s="55"/>
      <c r="AJ10" s="55"/>
      <c r="AK10" s="2"/>
      <c r="AL10" s="55">
        <f>データ!V6</f>
        <v>1057</v>
      </c>
      <c r="AM10" s="55"/>
      <c r="AN10" s="55"/>
      <c r="AO10" s="55"/>
      <c r="AP10" s="55"/>
      <c r="AQ10" s="55"/>
      <c r="AR10" s="55"/>
      <c r="AS10" s="55"/>
      <c r="AT10" s="54">
        <f>データ!W6</f>
        <v>0.35</v>
      </c>
      <c r="AU10" s="54"/>
      <c r="AV10" s="54"/>
      <c r="AW10" s="54"/>
      <c r="AX10" s="54"/>
      <c r="AY10" s="54"/>
      <c r="AZ10" s="54"/>
      <c r="BA10" s="54"/>
      <c r="BB10" s="54">
        <f>データ!X6</f>
        <v>3020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wH6uW/5G3/HZ4oyd+LI3AtMP0Trptu331Wydltb7JyUPk60D3IggT1z/ugbT6wN2mXgW906SzIki+oJBM3kwwg==" saltValue="Ufzc8/66vBeu+s+QzNqB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394050</v>
      </c>
      <c r="D6" s="19">
        <f t="shared" si="3"/>
        <v>47</v>
      </c>
      <c r="E6" s="19">
        <f t="shared" si="3"/>
        <v>17</v>
      </c>
      <c r="F6" s="19">
        <f t="shared" si="3"/>
        <v>4</v>
      </c>
      <c r="G6" s="19">
        <f t="shared" si="3"/>
        <v>0</v>
      </c>
      <c r="H6" s="19" t="str">
        <f t="shared" si="3"/>
        <v>高知県　梼原町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32.83</v>
      </c>
      <c r="Q6" s="20">
        <f t="shared" si="3"/>
        <v>100</v>
      </c>
      <c r="R6" s="20">
        <f t="shared" si="3"/>
        <v>2200</v>
      </c>
      <c r="S6" s="20">
        <f t="shared" si="3"/>
        <v>3236</v>
      </c>
      <c r="T6" s="20">
        <f t="shared" si="3"/>
        <v>236.45</v>
      </c>
      <c r="U6" s="20">
        <f t="shared" si="3"/>
        <v>13.69</v>
      </c>
      <c r="V6" s="20">
        <f t="shared" si="3"/>
        <v>1057</v>
      </c>
      <c r="W6" s="20">
        <f t="shared" si="3"/>
        <v>0.35</v>
      </c>
      <c r="X6" s="20">
        <f t="shared" si="3"/>
        <v>3020</v>
      </c>
      <c r="Y6" s="21">
        <f>IF(Y7="",NA(),Y7)</f>
        <v>102.82</v>
      </c>
      <c r="Z6" s="21">
        <f t="shared" ref="Z6:AH6" si="4">IF(Z7="",NA(),Z7)</f>
        <v>100.4</v>
      </c>
      <c r="AA6" s="21">
        <f t="shared" si="4"/>
        <v>97.57</v>
      </c>
      <c r="AB6" s="21">
        <f t="shared" si="4"/>
        <v>95.11</v>
      </c>
      <c r="AC6" s="21">
        <f t="shared" si="4"/>
        <v>96.13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1269.1500000000001</v>
      </c>
      <c r="BL6" s="21">
        <f t="shared" si="7"/>
        <v>1087.96</v>
      </c>
      <c r="BM6" s="21">
        <f t="shared" si="7"/>
        <v>1258.43</v>
      </c>
      <c r="BN6" s="21">
        <f t="shared" si="7"/>
        <v>1163.75</v>
      </c>
      <c r="BO6" s="21">
        <f t="shared" si="7"/>
        <v>1195.47</v>
      </c>
      <c r="BP6" s="20" t="str">
        <f>IF(BP7="","",IF(BP7="-","【-】","【"&amp;SUBSTITUTE(TEXT(BP7,"#,##0.00"),"-","△")&amp;"】"))</f>
        <v>【1,182.11】</v>
      </c>
      <c r="BQ6" s="21">
        <f>IF(BQ7="",NA(),BQ7)</f>
        <v>65.010000000000005</v>
      </c>
      <c r="BR6" s="21">
        <f t="shared" ref="BR6:BZ6" si="8">IF(BR7="",NA(),BR7)</f>
        <v>44.83</v>
      </c>
      <c r="BS6" s="21">
        <f t="shared" si="8"/>
        <v>71.88</v>
      </c>
      <c r="BT6" s="21">
        <f t="shared" si="8"/>
        <v>51.64</v>
      </c>
      <c r="BU6" s="21">
        <f t="shared" si="8"/>
        <v>38.15</v>
      </c>
      <c r="BV6" s="21">
        <f t="shared" si="8"/>
        <v>63.97</v>
      </c>
      <c r="BW6" s="21">
        <f t="shared" si="8"/>
        <v>59.67</v>
      </c>
      <c r="BX6" s="21">
        <f t="shared" si="8"/>
        <v>73.36</v>
      </c>
      <c r="BY6" s="21">
        <f t="shared" si="8"/>
        <v>72.599999999999994</v>
      </c>
      <c r="BZ6" s="21">
        <f t="shared" si="8"/>
        <v>69.430000000000007</v>
      </c>
      <c r="CA6" s="20" t="str">
        <f>IF(CA7="","",IF(CA7="-","【-】","【"&amp;SUBSTITUTE(TEXT(CA7,"#,##0.00"),"-","△")&amp;"】"))</f>
        <v>【73.78】</v>
      </c>
      <c r="CB6" s="21">
        <f>IF(CB7="",NA(),CB7)</f>
        <v>205.02</v>
      </c>
      <c r="CC6" s="21">
        <f t="shared" ref="CC6:CK6" si="9">IF(CC7="",NA(),CC7)</f>
        <v>291.93</v>
      </c>
      <c r="CD6" s="21">
        <f t="shared" si="9"/>
        <v>187.45</v>
      </c>
      <c r="CE6" s="21">
        <f t="shared" si="9"/>
        <v>244.22</v>
      </c>
      <c r="CF6" s="21">
        <f t="shared" si="9"/>
        <v>329.38</v>
      </c>
      <c r="CG6" s="21">
        <f t="shared" si="9"/>
        <v>256.82</v>
      </c>
      <c r="CH6" s="21">
        <f t="shared" si="9"/>
        <v>270.60000000000002</v>
      </c>
      <c r="CI6" s="21">
        <f t="shared" si="9"/>
        <v>224.88</v>
      </c>
      <c r="CJ6" s="21">
        <f t="shared" si="9"/>
        <v>228.64</v>
      </c>
      <c r="CK6" s="21">
        <f t="shared" si="9"/>
        <v>239.46</v>
      </c>
      <c r="CL6" s="20" t="str">
        <f>IF(CL7="","",IF(CL7="-","【-】","【"&amp;SUBSTITUTE(TEXT(CL7,"#,##0.00"),"-","△")&amp;"】"))</f>
        <v>【220.62】</v>
      </c>
      <c r="CM6" s="21">
        <f>IF(CM7="",NA(),CM7)</f>
        <v>42.63</v>
      </c>
      <c r="CN6" s="21">
        <f t="shared" ref="CN6:CV6" si="10">IF(CN7="",NA(),CN7)</f>
        <v>42.63</v>
      </c>
      <c r="CO6" s="21">
        <f t="shared" si="10"/>
        <v>42.63</v>
      </c>
      <c r="CP6" s="21">
        <f t="shared" si="10"/>
        <v>42.63</v>
      </c>
      <c r="CQ6" s="21">
        <f t="shared" si="10"/>
        <v>42.63</v>
      </c>
      <c r="CR6" s="21">
        <f t="shared" si="10"/>
        <v>37.46</v>
      </c>
      <c r="CS6" s="21">
        <f t="shared" si="10"/>
        <v>37.65</v>
      </c>
      <c r="CT6" s="21">
        <f t="shared" si="10"/>
        <v>42.4</v>
      </c>
      <c r="CU6" s="21">
        <f t="shared" si="10"/>
        <v>42.28</v>
      </c>
      <c r="CV6" s="21">
        <f t="shared" si="10"/>
        <v>41.06</v>
      </c>
      <c r="CW6" s="20" t="str">
        <f>IF(CW7="","",IF(CW7="-","【-】","【"&amp;SUBSTITUTE(TEXT(CW7,"#,##0.00"),"-","△")&amp;"】"))</f>
        <v>【42.22】</v>
      </c>
      <c r="CX6" s="21">
        <f>IF(CX7="",NA(),CX7)</f>
        <v>84.81</v>
      </c>
      <c r="CY6" s="21">
        <f t="shared" ref="CY6:DG6" si="11">IF(CY7="",NA(),CY7)</f>
        <v>84.75</v>
      </c>
      <c r="CZ6" s="21">
        <f t="shared" si="11"/>
        <v>86.4</v>
      </c>
      <c r="DA6" s="21">
        <f t="shared" si="11"/>
        <v>87.57</v>
      </c>
      <c r="DB6" s="21">
        <f t="shared" si="11"/>
        <v>91.01</v>
      </c>
      <c r="DC6" s="21">
        <f t="shared" si="11"/>
        <v>67.459999999999994</v>
      </c>
      <c r="DD6" s="21">
        <f t="shared" si="11"/>
        <v>67.37</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0.39</v>
      </c>
      <c r="EM6" s="21">
        <f t="shared" si="14"/>
        <v>0.1</v>
      </c>
      <c r="EN6" s="21">
        <f t="shared" si="14"/>
        <v>0.08</v>
      </c>
      <c r="EO6" s="20" t="str">
        <f>IF(EO7="","",IF(EO7="-","【-】","【"&amp;SUBSTITUTE(TEXT(EO7,"#,##0.00"),"-","△")&amp;"】"))</f>
        <v>【0.13】</v>
      </c>
    </row>
    <row r="7" spans="1:145" s="22" customFormat="1" x14ac:dyDescent="0.15">
      <c r="A7" s="14"/>
      <c r="B7" s="23">
        <v>2022</v>
      </c>
      <c r="C7" s="23">
        <v>394050</v>
      </c>
      <c r="D7" s="23">
        <v>47</v>
      </c>
      <c r="E7" s="23">
        <v>17</v>
      </c>
      <c r="F7" s="23">
        <v>4</v>
      </c>
      <c r="G7" s="23">
        <v>0</v>
      </c>
      <c r="H7" s="23" t="s">
        <v>97</v>
      </c>
      <c r="I7" s="23" t="s">
        <v>98</v>
      </c>
      <c r="J7" s="23" t="s">
        <v>99</v>
      </c>
      <c r="K7" s="23" t="s">
        <v>100</v>
      </c>
      <c r="L7" s="23" t="s">
        <v>101</v>
      </c>
      <c r="M7" s="23" t="s">
        <v>102</v>
      </c>
      <c r="N7" s="24" t="s">
        <v>103</v>
      </c>
      <c r="O7" s="24" t="s">
        <v>104</v>
      </c>
      <c r="P7" s="24">
        <v>32.83</v>
      </c>
      <c r="Q7" s="24">
        <v>100</v>
      </c>
      <c r="R7" s="24">
        <v>2200</v>
      </c>
      <c r="S7" s="24">
        <v>3236</v>
      </c>
      <c r="T7" s="24">
        <v>236.45</v>
      </c>
      <c r="U7" s="24">
        <v>13.69</v>
      </c>
      <c r="V7" s="24">
        <v>1057</v>
      </c>
      <c r="W7" s="24">
        <v>0.35</v>
      </c>
      <c r="X7" s="24">
        <v>3020</v>
      </c>
      <c r="Y7" s="24">
        <v>102.82</v>
      </c>
      <c r="Z7" s="24">
        <v>100.4</v>
      </c>
      <c r="AA7" s="24">
        <v>97.57</v>
      </c>
      <c r="AB7" s="24">
        <v>95.11</v>
      </c>
      <c r="AC7" s="24">
        <v>96.13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1269.1500000000001</v>
      </c>
      <c r="BL7" s="24">
        <v>1087.96</v>
      </c>
      <c r="BM7" s="24">
        <v>1258.43</v>
      </c>
      <c r="BN7" s="24">
        <v>1163.75</v>
      </c>
      <c r="BO7" s="24">
        <v>1195.47</v>
      </c>
      <c r="BP7" s="24">
        <v>1182.1099999999999</v>
      </c>
      <c r="BQ7" s="24">
        <v>65.010000000000005</v>
      </c>
      <c r="BR7" s="24">
        <v>44.83</v>
      </c>
      <c r="BS7" s="24">
        <v>71.88</v>
      </c>
      <c r="BT7" s="24">
        <v>51.64</v>
      </c>
      <c r="BU7" s="24">
        <v>38.15</v>
      </c>
      <c r="BV7" s="24">
        <v>63.97</v>
      </c>
      <c r="BW7" s="24">
        <v>59.67</v>
      </c>
      <c r="BX7" s="24">
        <v>73.36</v>
      </c>
      <c r="BY7" s="24">
        <v>72.599999999999994</v>
      </c>
      <c r="BZ7" s="24">
        <v>69.430000000000007</v>
      </c>
      <c r="CA7" s="24">
        <v>73.78</v>
      </c>
      <c r="CB7" s="24">
        <v>205.02</v>
      </c>
      <c r="CC7" s="24">
        <v>291.93</v>
      </c>
      <c r="CD7" s="24">
        <v>187.45</v>
      </c>
      <c r="CE7" s="24">
        <v>244.22</v>
      </c>
      <c r="CF7" s="24">
        <v>329.38</v>
      </c>
      <c r="CG7" s="24">
        <v>256.82</v>
      </c>
      <c r="CH7" s="24">
        <v>270.60000000000002</v>
      </c>
      <c r="CI7" s="24">
        <v>224.88</v>
      </c>
      <c r="CJ7" s="24">
        <v>228.64</v>
      </c>
      <c r="CK7" s="24">
        <v>239.46</v>
      </c>
      <c r="CL7" s="24">
        <v>220.62</v>
      </c>
      <c r="CM7" s="24">
        <v>42.63</v>
      </c>
      <c r="CN7" s="24">
        <v>42.63</v>
      </c>
      <c r="CO7" s="24">
        <v>42.63</v>
      </c>
      <c r="CP7" s="24">
        <v>42.63</v>
      </c>
      <c r="CQ7" s="24">
        <v>42.63</v>
      </c>
      <c r="CR7" s="24">
        <v>37.46</v>
      </c>
      <c r="CS7" s="24">
        <v>37.65</v>
      </c>
      <c r="CT7" s="24">
        <v>42.4</v>
      </c>
      <c r="CU7" s="24">
        <v>42.28</v>
      </c>
      <c r="CV7" s="24">
        <v>41.06</v>
      </c>
      <c r="CW7" s="24">
        <v>42.22</v>
      </c>
      <c r="CX7" s="24">
        <v>84.81</v>
      </c>
      <c r="CY7" s="24">
        <v>84.75</v>
      </c>
      <c r="CZ7" s="24">
        <v>86.4</v>
      </c>
      <c r="DA7" s="24">
        <v>87.57</v>
      </c>
      <c r="DB7" s="24">
        <v>91.01</v>
      </c>
      <c r="DC7" s="24">
        <v>67.459999999999994</v>
      </c>
      <c r="DD7" s="24">
        <v>67.37</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吉岡　まどか</cp:lastModifiedBy>
  <dcterms:created xsi:type="dcterms:W3CDTF">2023-12-12T02:51:10Z</dcterms:created>
  <dcterms:modified xsi:type="dcterms:W3CDTF">2024-01-26T03:06:53Z</dcterms:modified>
  <cp:category/>
</cp:coreProperties>
</file>