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M-YOSHIOKA\Desktop\【経営比較分析表】2022_394050_47_1718\"/>
    </mc:Choice>
  </mc:AlternateContent>
  <xr:revisionPtr revIDLastSave="0" documentId="13_ncr:1_{04697134-EBC8-4200-B065-F29E0EAD8266}" xr6:coauthVersionLast="36" xr6:coauthVersionMax="36" xr10:uidLastSave="{00000000-0000-0000-0000-000000000000}"/>
  <workbookProtection workbookAlgorithmName="SHA-512" workbookHashValue="HxHtpEANMhnU/iRjkKp7LccIhAWsz8YOx/fSYc9mtKTWLfx/CKU9gTGrKEVEHm+AaZO/LM6ltwEE62yaNC4B8g==" workbookSaltValue="CAO0ds7dnufB8YgXclBa0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BB8" i="4"/>
  <c r="AL8" i="4"/>
  <c r="AD8" i="4"/>
  <c r="P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<sst xmlns="http://schemas.openxmlformats.org/spreadsheetml/2006/main" count="236" uniqueCount="120">
  <si>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</si>
  <si>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</si>
  <si>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</si>
  <si>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</si>
  <si>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</si>
  <si>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</si>
  <si>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</si>
  <si>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</si>
  <si>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</si>
  <si>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</si>
  <si>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</si>
  <si>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</si>
  <si>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</si>
  <si>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</si>
  <si>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</si>
  <si>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</si>
  <si>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</si>
  <si>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</si>
  <si>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</si>
  <si>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</si>
  <si>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</si>
  <si>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</si>
  <si>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</si>
  <si>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</si>
  <si>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</si>
  <si>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</si>
  <si>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</si>
  <si>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</si>
  <si>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</si>
  <si>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</si>
  <si>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</si>
  <si>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</si>
  <si>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</si>
  <si>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</si>
  <si>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</si>
  <si>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</si>
  <si>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</si>
  <si>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</si>
  <si>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</si>
  <si>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</si>
  <si>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</si>
  <si>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</si>
  <si>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</si>
  <si>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</si>
  <si>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</si>
  <si>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</si>
  <si>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</si>
  <si>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</si>
  <si>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</si>
  <si>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</si>
  <si>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</si>
  <si>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</si>
  <si>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</si>
  <si>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</si>
  <si>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</si>
  <si>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</si>
  <si>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</si>
  <si>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</si>
  <si>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</si>
  <si>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</si>
  <si>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</si>
  <si>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</si>
  <si>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</si>
  <si>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</si>
  <si>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</si>
  <si>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</si>
  <si>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</si>
  <si>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</si>
  <si>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</si>
  <si>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</si>
  <si>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</si>
  <si>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</si>
  <si>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</si>
  <si>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</si>
  <si>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</si>
  <si>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</si>
  <si>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</si>
  <si>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</si>
  <si>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</si>
  <si>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</si>
  <si>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</si>
  <si>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</si>
  <si>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</si>
  <si>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</si>
  <si>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</si>
  <si>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</si>
  <si>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</si>
  <si>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</si>
  <si>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</si>
  <si>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</si>
  <si>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</si>
  <si>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</si>
  <si>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</si>
  <si>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</si>
  <si>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</si>
  <si>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</si>
  <si>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</si>
  <si>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</si>
  <si>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</si>
  <si>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</si>
  <si>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</si>
  <si>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</si>
  <si>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</si>
  <si>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</si>
  <si>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</si>
  <si>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</si>
  <si>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</si>
  <si>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</si>
  <si>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</si>
  <si>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</si>
  <si>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</si>
  <si>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</si>
  <si>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</si>
  <si>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</si>
  <si>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</si>
  <si>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</si>
  <si>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</si>
  <si>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の施設更新に係る経費を確保するためには料金収入は欠かせない。令和2年度に宅内排水ポンプ設置工事を実施したため、収益的収支にかかる繰入金が増加したことから、収益的収支比率は若干上昇したが、令和3年度より公営企業化に向け借入をした、地方債償還金の費用が発生したため比率は減少している。
企業債残高についても同じく上昇しているが、一般会計からの繰入金により負担しているため、企業債残高対事業規模比率は農集事業会計への負担がない形となっている。
維持管理費の軽減も急務であり、さらなる取り組みが必要である。</t>
    <phoneticPr fontId="4"/>
  </si>
  <si>
    <t>H25年度に他工事に伴う管路布設替えを実施したが、それ以降は更新していない。
機能診断、最適整備構想に基づいて、適正な時期に適正な更新を予定している。</t>
    <phoneticPr fontId="4"/>
  </si>
  <si>
    <t>類似団体と比較しても、おおむね平均値以上の数値であるが、一般会計からの繰入金を削減していくためにも、未加入世帯への接続啓発、料金見直しなどを実施していく必要がある。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</si>
</sst>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54-4740-A3E0-13AE2C5031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C54-4740-A3E0-13AE2C5031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44A2-4251-85E6-0F43327303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4A2-4251-85E6-0F43327303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90.76</c:v>
                </c:pt>
                <c:pt idx="1">
                  <c:v>91.45</c:v>
                </c:pt>
                <c:pt idx="2">
                  <c:v>91.88</c:v>
                </c:pt>
                <c:pt idx="3">
                  <c:v>91.9</c:v>
                </c:pt>
                <c:pt idx="4">
                  <c:v>92.61</c:v>
                </c:pt>
              </c:numCache>
            </c:numRef>
          </c:val>
          <c:extLst>
            <c:ext xmlns:c16="http://schemas.microsoft.com/office/drawing/2014/chart" uri="{C3380CC4-5D6E-409C-BE32-E72D297353CC}">
              <c16:uniqueId val="{00000000-850C-42D6-B16A-BFCA9E7358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50C-42D6-B16A-BFCA9E7358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104.45</c:v>
                </c:pt>
                <c:pt idx="3">
                  <c:v>95.83</c:v>
                </c:pt>
                <c:pt idx="4">
                  <c:v>94.49</c:v>
                </c:pt>
              </c:numCache>
            </c:numRef>
          </c:val>
          <c:extLst>
            <c:ext xmlns:c16="http://schemas.microsoft.com/office/drawing/2014/chart" uri="{C3380CC4-5D6E-409C-BE32-E72D297353CC}">
              <c16:uniqueId val="{00000000-1933-44EA-8188-887A9172B1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33-44EA-8188-887A9172B1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0-455D-9427-EE829D7B85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0-455D-9427-EE829D7B85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1-4376-9770-277C74E757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1-4376-9770-277C74E757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3F-4447-94E9-C14895523D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3F-4447-94E9-C14895523D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A0-4965-90EE-F9D8F7F600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A0-4965-90EE-F9D8F7F600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AE-4BE8-AACE-C434EC499D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3AE-4BE8-AACE-C434EC499D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59.39</c:v>
                </c:pt>
                <c:pt idx="1">
                  <c:v>68.930000000000007</c:v>
                </c:pt>
                <c:pt idx="2">
                  <c:v>53.42</c:v>
                </c:pt>
                <c:pt idx="3">
                  <c:v>24.86</c:v>
                </c:pt>
                <c:pt idx="4">
                  <c:v>60.82</c:v>
                </c:pt>
              </c:numCache>
            </c:numRef>
          </c:val>
          <c:extLst>
            <c:ext xmlns:c16="http://schemas.microsoft.com/office/drawing/2014/chart" uri="{C3380CC4-5D6E-409C-BE32-E72D297353CC}">
              <c16:uniqueId val="{00000000-4991-45B1-AF39-BD31F32278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991-45B1-AF39-BD31F32278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205.38</c:v>
                </c:pt>
                <c:pt idx="1">
                  <c:v>174.85</c:v>
                </c:pt>
                <c:pt idx="2">
                  <c:v>228.93</c:v>
                </c:pt>
                <c:pt idx="3">
                  <c:v>500.52</c:v>
                </c:pt>
                <c:pt idx="4">
                  <c:v>203.92</c:v>
                </c:pt>
              </c:numCache>
            </c:numRef>
          </c:val>
          <c:extLst>
            <c:ext xmlns:c16="http://schemas.microsoft.com/office/drawing/2014/chart" uri="{C3380CC4-5D6E-409C-BE32-E72D297353CC}">
              <c16:uniqueId val="{00000000-3D60-45C4-A436-D6C175C7DA6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D60-45C4-A436-D6C175C7DA6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梼原町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3236</v>
      </c>
      <c r="AM8" s="55"/>
      <c r="AN8" s="55"/>
      <c r="AO8" s="55"/>
      <c r="AP8" s="55"/>
      <c r="AQ8" s="55"/>
      <c r="AR8" s="55"/>
      <c r="AS8" s="55"/>
      <c r="AT8" s="54">
        <f>データ!T6</f>
        <v>236.45</v>
      </c>
      <c r="AU8" s="54"/>
      <c r="AV8" s="54"/>
      <c r="AW8" s="54"/>
      <c r="AX8" s="54"/>
      <c r="AY8" s="54"/>
      <c r="AZ8" s="54"/>
      <c r="BA8" s="54"/>
      <c r="BB8" s="54">
        <f>データ!U6</f>
        <v>13.69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10.93</v>
      </c>
      <c r="Q10" s="54"/>
      <c r="R10" s="54"/>
      <c r="S10" s="54"/>
      <c r="T10" s="54"/>
      <c r="U10" s="54"/>
      <c r="V10" s="54"/>
      <c r="W10" s="54">
        <f>データ!Q6</f>
        <v>100</v>
      </c>
      <c r="X10" s="54"/>
      <c r="Y10" s="54"/>
      <c r="Z10" s="54"/>
      <c r="AA10" s="54"/>
      <c r="AB10" s="54"/>
      <c r="AC10" s="54"/>
      <c r="AD10" s="55">
        <f>データ!R6</f>
        <v>2200</v>
      </c>
      <c r="AE10" s="55"/>
      <c r="AF10" s="55"/>
      <c r="AG10" s="55"/>
      <c r="AH10" s="55"/>
      <c r="AI10" s="55"/>
      <c r="AJ10" s="55"/>
      <c r="AK10" s="2"/>
      <c r="AL10" s="55">
        <f>データ!V6</f>
        <v>352</v>
      </c>
      <c r="AM10" s="55"/>
      <c r="AN10" s="55"/>
      <c r="AO10" s="55"/>
      <c r="AP10" s="55"/>
      <c r="AQ10" s="55"/>
      <c r="AR10" s="55"/>
      <c r="AS10" s="55"/>
      <c r="AT10" s="54">
        <f>データ!W6</f>
        <v>0.43</v>
      </c>
      <c r="AU10" s="54"/>
      <c r="AV10" s="54"/>
      <c r="AW10" s="54"/>
      <c r="AX10" s="54"/>
      <c r="AY10" s="54"/>
      <c r="AZ10" s="54"/>
      <c r="BA10" s="54"/>
      <c r="BB10" s="54">
        <f>データ!X6</f>
        <v>818.6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1lrWUkXBJnBEBQJ+ptQ58A39rnfVFd/oeYMHN34seviYxdqPylKp4E2xzeQk0UcGt3YwY5HfigCn0N+Vh4EyHg==" saltValue="11s9AZzWr7rdCtfNhTJw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394050</v>
      </c>
      <c r="D6" s="19">
        <f t="shared" si="3"/>
        <v>47</v>
      </c>
      <c r="E6" s="19">
        <f t="shared" si="3"/>
        <v>17</v>
      </c>
      <c r="F6" s="19">
        <f t="shared" si="3"/>
        <v>5</v>
      </c>
      <c r="G6" s="19">
        <f t="shared" si="3"/>
        <v>0</v>
      </c>
      <c r="H6" s="19" t="str">
        <f t="shared" si="3"/>
        <v>高知県　梼原町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10.93</v>
      </c>
      <c r="Q6" s="20">
        <f t="shared" si="3"/>
        <v>100</v>
      </c>
      <c r="R6" s="20">
        <f t="shared" si="3"/>
        <v>2200</v>
      </c>
      <c r="S6" s="20">
        <f t="shared" si="3"/>
        <v>3236</v>
      </c>
      <c r="T6" s="20">
        <f t="shared" si="3"/>
        <v>236.45</v>
      </c>
      <c r="U6" s="20">
        <f t="shared" si="3"/>
        <v>13.69</v>
      </c>
      <c r="V6" s="20">
        <f t="shared" si="3"/>
        <v>352</v>
      </c>
      <c r="W6" s="20">
        <f t="shared" si="3"/>
        <v>0.43</v>
      </c>
      <c r="X6" s="20">
        <f t="shared" si="3"/>
        <v>818.6</v>
      </c>
      <c r="Y6" s="21">
        <f>IF(Y7="",NA(),Y7)</f>
        <v>100</v>
      </c>
      <c r="Z6" s="21">
        <f t="shared" ref="Z6:AH6" si="4">IF(Z7="",NA(),Z7)</f>
        <v>100</v>
      </c>
      <c r="AA6" s="21">
        <f t="shared" si="4"/>
        <v>104.45</v>
      </c>
      <c r="AB6" s="21">
        <f t="shared" si="4"/>
        <v>95.83</v>
      </c>
      <c r="AC6" s="21">
        <f t="shared" si="4"/>
        <v>94.49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0.02</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59.39</v>
      </c>
      <c r="BR6" s="21">
        <f t="shared" ref="BR6:BZ6" si="8">IF(BR7="",NA(),BR7)</f>
        <v>68.930000000000007</v>
      </c>
      <c r="BS6" s="21">
        <f t="shared" si="8"/>
        <v>53.42</v>
      </c>
      <c r="BT6" s="21">
        <f t="shared" si="8"/>
        <v>24.86</v>
      </c>
      <c r="BU6" s="21">
        <f t="shared" si="8"/>
        <v>60.82</v>
      </c>
      <c r="BV6" s="21">
        <f t="shared" si="8"/>
        <v>57.77</v>
      </c>
      <c r="BW6" s="21">
        <f t="shared" si="8"/>
        <v>57.31</v>
      </c>
      <c r="BX6" s="21">
        <f t="shared" si="8"/>
        <v>57.08</v>
      </c>
      <c r="BY6" s="21">
        <f t="shared" si="8"/>
        <v>56.26</v>
      </c>
      <c r="BZ6" s="21">
        <f t="shared" si="8"/>
        <v>52.94</v>
      </c>
      <c r="CA6" s="20" t="str">
        <f>IF(CA7="","",IF(CA7="-","【-】","【"&amp;SUBSTITUTE(TEXT(CA7,"#,##0.00"),"-","△")&amp;"】"))</f>
        <v>【57.02】</v>
      </c>
      <c r="CB6" s="21">
        <f>IF(CB7="",NA(),CB7)</f>
        <v>205.38</v>
      </c>
      <c r="CC6" s="21">
        <f t="shared" ref="CC6:CK6" si="9">IF(CC7="",NA(),CC7)</f>
        <v>174.85</v>
      </c>
      <c r="CD6" s="21">
        <f t="shared" si="9"/>
        <v>228.93</v>
      </c>
      <c r="CE6" s="21">
        <f t="shared" si="9"/>
        <v>500.52</v>
      </c>
      <c r="CF6" s="21">
        <f t="shared" si="9"/>
        <v>203.92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82.56</v>
      </c>
      <c r="CN6" s="21">
        <f t="shared" ref="CN6:CV6" si="10">IF(CN7="",NA(),CN7)</f>
        <v>82.56</v>
      </c>
      <c r="CO6" s="21">
        <f t="shared" si="10"/>
        <v>82.56</v>
      </c>
      <c r="CP6" s="21">
        <f t="shared" si="10"/>
        <v>82.56</v>
      </c>
      <c r="CQ6" s="21">
        <f t="shared" si="10"/>
        <v>82.56</v>
      </c>
      <c r="CR6" s="21">
        <f t="shared" si="10"/>
        <v>50.68</v>
      </c>
      <c r="CS6" s="21">
        <f t="shared" si="10"/>
        <v>50.14</v>
      </c>
      <c r="CT6" s="21">
        <f t="shared" si="10"/>
        <v>54.83</v>
      </c>
      <c r="CU6" s="21">
        <f t="shared" si="10"/>
        <v>66.53</v>
      </c>
      <c r="CV6" s="21">
        <f t="shared" si="10"/>
        <v>52.35</v>
      </c>
      <c r="CW6" s="20" t="str">
        <f>IF(CW7="","",IF(CW7="-","【-】","【"&amp;SUBSTITUTE(TEXT(CW7,"#,##0.00"),"-","△")&amp;"】"))</f>
        <v>【52.55】</v>
      </c>
      <c r="CX6" s="21">
        <f>IF(CX7="",NA(),CX7)</f>
        <v>90.76</v>
      </c>
      <c r="CY6" s="21">
        <f t="shared" ref="CY6:DG6" si="11">IF(CY7="",NA(),CY7)</f>
        <v>91.45</v>
      </c>
      <c r="CZ6" s="21">
        <f t="shared" si="11"/>
        <v>91.88</v>
      </c>
      <c r="DA6" s="21">
        <f t="shared" si="11"/>
        <v>91.9</v>
      </c>
      <c r="DB6" s="21">
        <f t="shared" si="11"/>
        <v>92.61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394050</v>
      </c>
      <c r="D7" s="23">
        <v>47</v>
      </c>
      <c r="E7" s="23">
        <v>17</v>
      </c>
      <c r="F7" s="23">
        <v>5</v>
      </c>
      <c r="G7" s="23">
        <v>0</v>
      </c>
      <c r="H7" s="23" t="s">
        <v>98</v>
      </c>
      <c r="I7" s="23" t="s">
        <v>99</v>
      </c>
      <c r="J7" s="23" t="s">
        <v>100</v>
      </c>
      <c r="K7" s="23" t="s">
        <v>101</v>
      </c>
      <c r="L7" s="23" t="s">
        <v>102</v>
      </c>
      <c r="M7" s="23" t="s">
        <v>103</v>
      </c>
      <c r="N7" s="24" t="s">
        <v>104</v>
      </c>
      <c r="O7" s="24" t="s">
        <v>105</v>
      </c>
      <c r="P7" s="24">
        <v>10.93</v>
      </c>
      <c r="Q7" s="24">
        <v>100</v>
      </c>
      <c r="R7" s="24">
        <v>2200</v>
      </c>
      <c r="S7" s="24">
        <v>3236</v>
      </c>
      <c r="T7" s="24">
        <v>236.45</v>
      </c>
      <c r="U7" s="24">
        <v>13.69</v>
      </c>
      <c r="V7" s="24">
        <v>352</v>
      </c>
      <c r="W7" s="24">
        <v>0.43</v>
      </c>
      <c r="X7" s="24">
        <v>818.6</v>
      </c>
      <c r="Y7" s="24">
        <v>100</v>
      </c>
      <c r="Z7" s="24">
        <v>100</v>
      </c>
      <c r="AA7" s="24">
        <v>104.45</v>
      </c>
      <c r="AB7" s="24">
        <v>95.83</v>
      </c>
      <c r="AC7" s="24">
        <v>94.49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0.02</v>
      </c>
      <c r="BH7" s="24">
        <v>0</v>
      </c>
      <c r="BI7" s="24">
        <v>0</v>
      </c>
      <c r="BJ7" s="24">
        <v>0</v>
      </c>
      <c r="BK7" s="24">
        <v>789.46</v>
      </c>
      <c r="BL7" s="24">
        <v>826.83</v>
      </c>
      <c r="BM7" s="24">
        <v>867.83</v>
      </c>
      <c r="BN7" s="24">
        <v>791.76</v>
      </c>
      <c r="BO7" s="24">
        <v>900.82</v>
      </c>
      <c r="BP7" s="24">
        <v>809.19</v>
      </c>
      <c r="BQ7" s="24">
        <v>59.39</v>
      </c>
      <c r="BR7" s="24">
        <v>68.930000000000007</v>
      </c>
      <c r="BS7" s="24">
        <v>53.42</v>
      </c>
      <c r="BT7" s="24">
        <v>24.86</v>
      </c>
      <c r="BU7" s="24">
        <v>60.82</v>
      </c>
      <c r="BV7" s="24">
        <v>57.77</v>
      </c>
      <c r="BW7" s="24">
        <v>57.31</v>
      </c>
      <c r="BX7" s="24">
        <v>57.08</v>
      </c>
      <c r="BY7" s="24">
        <v>56.26</v>
      </c>
      <c r="BZ7" s="24">
        <v>52.94</v>
      </c>
      <c r="CA7" s="24">
        <v>57.02</v>
      </c>
      <c r="CB7" s="24">
        <v>205.38</v>
      </c>
      <c r="CC7" s="24">
        <v>174.85</v>
      </c>
      <c r="CD7" s="24">
        <v>228.93</v>
      </c>
      <c r="CE7" s="24">
        <v>500.52</v>
      </c>
      <c r="CF7" s="24">
        <v>203.92</v>
      </c>
      <c r="CG7" s="24">
        <v>274.35000000000002</v>
      </c>
      <c r="CH7" s="24">
        <v>273.52</v>
      </c>
      <c r="CI7" s="24">
        <v>274.99</v>
      </c>
      <c r="CJ7" s="24">
        <v>282.08999999999997</v>
      </c>
      <c r="CK7" s="24">
        <v>303.27999999999997</v>
      </c>
      <c r="CL7" s="24">
        <v>273.68</v>
      </c>
      <c r="CM7" s="24">
        <v>82.56</v>
      </c>
      <c r="CN7" s="24">
        <v>82.56</v>
      </c>
      <c r="CO7" s="24">
        <v>82.56</v>
      </c>
      <c r="CP7" s="24">
        <v>82.56</v>
      </c>
      <c r="CQ7" s="24">
        <v>82.56</v>
      </c>
      <c r="CR7" s="24">
        <v>50.68</v>
      </c>
      <c r="CS7" s="24">
        <v>50.14</v>
      </c>
      <c r="CT7" s="24">
        <v>54.83</v>
      </c>
      <c r="CU7" s="24">
        <v>66.53</v>
      </c>
      <c r="CV7" s="24">
        <v>52.35</v>
      </c>
      <c r="CW7" s="24">
        <v>52.55</v>
      </c>
      <c r="CX7" s="24">
        <v>90.76</v>
      </c>
      <c r="CY7" s="24">
        <v>91.45</v>
      </c>
      <c r="CZ7" s="24">
        <v>91.88</v>
      </c>
      <c r="DA7" s="24">
        <v>91.9</v>
      </c>
      <c r="DB7" s="24">
        <v>92.61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まどか</cp:lastModifiedBy>
  <dcterms:created xsi:type="dcterms:W3CDTF">2023-12-12T02:56:01Z</dcterms:created>
  <dcterms:modified xsi:type="dcterms:W3CDTF">2024-01-26T03:09:08Z</dcterms:modified>
  <cp:category/>
</cp:coreProperties>
</file>