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toyama168\Desktop\処理中\H28.02.19〆 公営企業に係る「経営比較分析表」の分析等について\"/>
    </mc:Choice>
  </mc:AlternateContent>
  <workbookProtection workbookPassword="B501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AY8" i="4" s="1"/>
  <c r="R6" i="5"/>
  <c r="Q6" i="5"/>
  <c r="P6" i="5"/>
  <c r="O6" i="5"/>
  <c r="N6" i="5"/>
  <c r="M6" i="5"/>
  <c r="L6" i="5"/>
  <c r="K6" i="5"/>
  <c r="R8" i="4" s="1"/>
  <c r="J6" i="5"/>
  <c r="J8" i="4" s="1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AI10" i="4"/>
  <c r="Z10" i="4"/>
  <c r="R10" i="4"/>
  <c r="J10" i="4"/>
  <c r="B10" i="4"/>
  <c r="AQ8" i="4"/>
  <c r="AI8" i="4"/>
  <c r="Z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<sst xmlns="http://schemas.openxmlformats.org/spreadsheetml/2006/main" count="218" uniqueCount="108">
  <si>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</si>
  <si>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</si>
  <si>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</si>
  <si>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</si>
  <si>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</si>
  <si>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</si>
  <si>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</si>
  <si>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</si>
  <si>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</si>
  <si>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</si>
  <si>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</si>
  <si>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</si>
  <si>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</si>
  <si>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</si>
  <si>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</si>
  <si>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</si>
  <si>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</si>
  <si>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</si>
  <si>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</si>
  <si>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</si>
  <si>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</si>
  <si>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</si>
  <si>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</si>
  <si>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</si>
  <si>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</si>
  <si>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</si>
  <si>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</si>
  <si>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</si>
  <si>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</si>
  <si>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</si>
  <si>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</si>
  <si>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</si>
  <si>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</si>
  <si>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</si>
  <si>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</si>
  <si>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</si>
  <si>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</si>
  <si>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</si>
  <si>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</si>
  <si>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</si>
  <si>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</si>
  <si>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</si>
  <si>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</si>
  <si>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</si>
  <si>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</si>
  <si>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</si>
  <si>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</si>
  <si>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</si>
  <si>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</si>
  <si>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</si>
  <si>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</si>
  <si>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</si>
  <si>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</si>
  <si>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</si>
  <si>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</si>
  <si>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</si>
  <si>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</si>
  <si>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</si>
  <si>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</si>
  <si>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</si>
  <si>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</si>
  <si>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</si>
  <si>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</si>
  <si>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</si>
  <si>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</si>
  <si>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</si>
  <si>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</si>
  <si>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</si>
  <si>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</si>
  <si>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</si>
  <si>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</si>
  <si>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</si>
  <si>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</si>
  <si>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</si>
  <si>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</si>
  <si>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</si>
  <si>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</si>
  <si>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</si>
  <si>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</si>
  <si>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</si>
  <si>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</si>
  <si>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</si>
  <si>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</si>
  <si>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</si>
  <si>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</si>
  <si>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</si>
  <si>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</si>
  <si>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</si>
  <si>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</si>
  <si>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</si>
  <si>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</si>
  <si>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</si>
  <si>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</si>
  <si>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高知県　本山町</t>
  </si>
  <si>
    <t>法非適用</t>
  </si>
  <si>
    <t>水道事業</t>
  </si>
  <si>
    <t>簡易水道事業</t>
  </si>
  <si>
    <t>D3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</si>
  <si>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</si>
  <si>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</si>
  <si>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</si>
  <si>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</si>
  <si>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</si>
  <si>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</si>
  <si>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</si>
  <si>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水道料金の改定は、昭和５５年以降なく、今の簡易水道会計を賄えていない。また、漏水も多く、給水水量が収益に結びついていない。本山簡易水道における給水課程での２度のポンプアップは経費（電気代）がかかる。</t>
    <rPh sb="73" eb="75">
      <t>カテイ</t>
    </rPh>
    <phoneticPr fontId="4"/>
  </si>
  <si>
    <t>水道管では平成９年度以降に順次更新しているが、まだまだ老朽している管路があり漏水も多い。</t>
    <phoneticPr fontId="4"/>
  </si>
  <si>
    <t xml:space="preserve">水道料金について平成２６年９月検針分から毎年段階的に改定し、平成２８年度までに赤字を解消する。町内の大部分を占める本山簡易水道は統合事業を進めており、配水池の移設・配水管の布設替えを行い、漏水は大幅に解消される見込みである。また、給水にかかる経費は、配水池の移設により減少する。
その他、管路のデータベース化を行い、現状を把握するとともに、計画的に管路を更新していく。
</t>
    <rPh sb="97" eb="99">
      <t>オオハバ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</si>
</sst>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4.05</c:v>
                </c:pt>
                <c:pt idx="3">
                  <c:v>0</c:v>
                </c:pt>
                <c:pt idx="4" formatCode="#,##0.00;&quot;△&quot;#,##0.00;&quot;-&quot;">
                  <c:v>4.54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18120"/>
        <c:axId val="99718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0.48</c:v>
                </c:pt>
                <c:pt idx="1">
                  <c:v>0.47</c:v>
                </c:pt>
                <c:pt idx="2">
                  <c:v>0.46</c:v>
                </c:pt>
                <c:pt idx="3">
                  <c:v>0.8</c:v>
                </c:pt>
                <c:pt idx="4">
                  <c:v>0.69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18120"/>
        <c:axId val="99718904"/>
      </c:lineChart>
      <c:dateAx>
        <c:axId val="99718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718904"/>
        <c:crosses val="autoZero"/>
        <c:auto val="1"/>
        <c:lblOffset val="100"/>
        <c:baseTimeUnit val="years"/>
      </c:dateAx>
      <c:valAx>
        <c:axId val="99718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718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82.76</c:v>
                </c:pt>
                <c:pt idx="1">
                  <c:v>92.36</c:v>
                </c:pt>
                <c:pt idx="2">
                  <c:v>96.58</c:v>
                </c:pt>
                <c:pt idx="3">
                  <c:v>96.03</c:v>
                </c:pt>
                <c:pt idx="4">
                  <c:v>92.21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876352"/>
        <c:axId val="203876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57.95</c:v>
                </c:pt>
                <c:pt idx="1">
                  <c:v>58.25</c:v>
                </c:pt>
                <c:pt idx="2">
                  <c:v>57.17</c:v>
                </c:pt>
                <c:pt idx="3">
                  <c:v>57.55</c:v>
                </c:pt>
                <c:pt idx="4">
                  <c:v>57.43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876352"/>
        <c:axId val="203876744"/>
      </c:lineChart>
      <c:dateAx>
        <c:axId val="203876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876744"/>
        <c:crosses val="autoZero"/>
        <c:auto val="1"/>
        <c:lblOffset val="100"/>
        <c:baseTimeUnit val="years"/>
      </c:dateAx>
      <c:valAx>
        <c:axId val="203876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876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65.77</c:v>
                </c:pt>
                <c:pt idx="1">
                  <c:v>52.63</c:v>
                </c:pt>
                <c:pt idx="2">
                  <c:v>47.42</c:v>
                </c:pt>
                <c:pt idx="3">
                  <c:v>53.96</c:v>
                </c:pt>
                <c:pt idx="4">
                  <c:v>52.15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220312"/>
        <c:axId val="20422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76.33</c:v>
                </c:pt>
                <c:pt idx="1">
                  <c:v>74.53</c:v>
                </c:pt>
                <c:pt idx="2">
                  <c:v>74.94</c:v>
                </c:pt>
                <c:pt idx="3">
                  <c:v>74.14</c:v>
                </c:pt>
                <c:pt idx="4">
                  <c:v>73.83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0312"/>
        <c:axId val="204220704"/>
      </c:lineChart>
      <c:dateAx>
        <c:axId val="204220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4220704"/>
        <c:crosses val="autoZero"/>
        <c:auto val="1"/>
        <c:lblOffset val="100"/>
        <c:baseTimeUnit val="years"/>
      </c:dateAx>
      <c:valAx>
        <c:axId val="20422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220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89.07</c:v>
                </c:pt>
                <c:pt idx="1">
                  <c:v>82.18</c:v>
                </c:pt>
                <c:pt idx="2">
                  <c:v>75.88</c:v>
                </c:pt>
                <c:pt idx="3">
                  <c:v>79.760000000000005</c:v>
                </c:pt>
                <c:pt idx="4">
                  <c:v>82.78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20472"/>
        <c:axId val="203337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78.62</c:v>
                </c:pt>
                <c:pt idx="1">
                  <c:v>75.89</c:v>
                </c:pt>
                <c:pt idx="2">
                  <c:v>74.52</c:v>
                </c:pt>
                <c:pt idx="3">
                  <c:v>76.09</c:v>
                </c:pt>
                <c:pt idx="4">
                  <c:v>75.87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20472"/>
        <c:axId val="203337744"/>
      </c:lineChart>
      <c:dateAx>
        <c:axId val="99720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337744"/>
        <c:crosses val="autoZero"/>
        <c:auto val="1"/>
        <c:lblOffset val="100"/>
        <c:baseTimeUnit val="years"/>
      </c:dateAx>
      <c:valAx>
        <c:axId val="203337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720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338920"/>
        <c:axId val="203339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338920"/>
        <c:axId val="203339312"/>
      </c:lineChart>
      <c:dateAx>
        <c:axId val="203338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339312"/>
        <c:crosses val="autoZero"/>
        <c:auto val="1"/>
        <c:lblOffset val="100"/>
        <c:baseTimeUnit val="years"/>
      </c:dateAx>
      <c:valAx>
        <c:axId val="203339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338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340488"/>
        <c:axId val="203340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340488"/>
        <c:axId val="203340880"/>
      </c:lineChart>
      <c:dateAx>
        <c:axId val="203340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340880"/>
        <c:crosses val="autoZero"/>
        <c:auto val="1"/>
        <c:lblOffset val="100"/>
        <c:baseTimeUnit val="years"/>
      </c:dateAx>
      <c:valAx>
        <c:axId val="203340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340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501320"/>
        <c:axId val="203501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01320"/>
        <c:axId val="203501712"/>
      </c:lineChart>
      <c:dateAx>
        <c:axId val="203501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501712"/>
        <c:crosses val="autoZero"/>
        <c:auto val="1"/>
        <c:lblOffset val="100"/>
        <c:baseTimeUnit val="years"/>
      </c:dateAx>
      <c:valAx>
        <c:axId val="203501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501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327008"/>
        <c:axId val="203326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327008"/>
        <c:axId val="203326616"/>
      </c:lineChart>
      <c:dateAx>
        <c:axId val="203327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326616"/>
        <c:crosses val="autoZero"/>
        <c:auto val="1"/>
        <c:lblOffset val="100"/>
        <c:baseTimeUnit val="years"/>
      </c:dateAx>
      <c:valAx>
        <c:axId val="203326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327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894.73</c:v>
                </c:pt>
                <c:pt idx="1">
                  <c:v>878.06</c:v>
                </c:pt>
                <c:pt idx="2">
                  <c:v>945.58</c:v>
                </c:pt>
                <c:pt idx="3">
                  <c:v>1223.6199999999999</c:v>
                </c:pt>
                <c:pt idx="4">
                  <c:v>1420.94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503280"/>
        <c:axId val="203504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1137.3599999999999</c:v>
                </c:pt>
                <c:pt idx="1">
                  <c:v>1124.6400000000001</c:v>
                </c:pt>
                <c:pt idx="2">
                  <c:v>1108.26</c:v>
                </c:pt>
                <c:pt idx="3">
                  <c:v>1113.76</c:v>
                </c:pt>
                <c:pt idx="4">
                  <c:v>1125.69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03280"/>
        <c:axId val="203504064"/>
      </c:lineChart>
      <c:dateAx>
        <c:axId val="203503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504064"/>
        <c:crosses val="autoZero"/>
        <c:auto val="1"/>
        <c:lblOffset val="100"/>
        <c:baseTimeUnit val="years"/>
      </c:dateAx>
      <c:valAx>
        <c:axId val="203504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503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69.3</c:v>
                </c:pt>
                <c:pt idx="1">
                  <c:v>67.55</c:v>
                </c:pt>
                <c:pt idx="2">
                  <c:v>65.150000000000006</c:v>
                </c:pt>
                <c:pt idx="3">
                  <c:v>71.040000000000006</c:v>
                </c:pt>
                <c:pt idx="4">
                  <c:v>73.03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504848"/>
        <c:axId val="203874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57.51</c:v>
                </c:pt>
                <c:pt idx="1">
                  <c:v>56.46</c:v>
                </c:pt>
                <c:pt idx="2">
                  <c:v>19.77</c:v>
                </c:pt>
                <c:pt idx="3">
                  <c:v>34.25</c:v>
                </c:pt>
                <c:pt idx="4">
                  <c:v>46.48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04848"/>
        <c:axId val="203874000"/>
      </c:lineChart>
      <c:dateAx>
        <c:axId val="203504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874000"/>
        <c:crosses val="autoZero"/>
        <c:auto val="1"/>
        <c:lblOffset val="100"/>
        <c:baseTimeUnit val="years"/>
      </c:dateAx>
      <c:valAx>
        <c:axId val="203874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504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117.58</c:v>
                </c:pt>
                <c:pt idx="1">
                  <c:v>134.84</c:v>
                </c:pt>
                <c:pt idx="2">
                  <c:v>146.58000000000001</c:v>
                </c:pt>
                <c:pt idx="3">
                  <c:v>119.61</c:v>
                </c:pt>
                <c:pt idx="4">
                  <c:v>137.88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502888"/>
        <c:axId val="203875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291.83</c:v>
                </c:pt>
                <c:pt idx="1">
                  <c:v>306.49</c:v>
                </c:pt>
                <c:pt idx="2">
                  <c:v>878.73</c:v>
                </c:pt>
                <c:pt idx="3">
                  <c:v>501.18</c:v>
                </c:pt>
                <c:pt idx="4">
                  <c:v>376.61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02888"/>
        <c:axId val="203875176"/>
      </c:lineChart>
      <c:dateAx>
        <c:axId val="203502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875176"/>
        <c:crosses val="autoZero"/>
        <c:auto val="1"/>
        <c:lblOffset val="100"/>
        <c:baseTimeUnit val="years"/>
      </c:dateAx>
      <c:valAx>
        <c:axId val="203875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502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【1,239.32】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【58.19】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【476.46】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【36.33】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Z1" zoomScale="75" zoomScaleNormal="75" workbookViewId="0">
      <selection activeCell="BL83" sqref="BL8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7" t="str">
        <f>データ!H6</f>
        <v>高知県　本山町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8" t="s">
        <v>1</v>
      </c>
      <c r="C7" s="79"/>
      <c r="D7" s="79"/>
      <c r="E7" s="79"/>
      <c r="F7" s="79"/>
      <c r="G7" s="79"/>
      <c r="H7" s="79"/>
      <c r="I7" s="80"/>
      <c r="J7" s="78" t="s">
        <v>2</v>
      </c>
      <c r="K7" s="79"/>
      <c r="L7" s="79"/>
      <c r="M7" s="79"/>
      <c r="N7" s="79"/>
      <c r="O7" s="79"/>
      <c r="P7" s="79"/>
      <c r="Q7" s="80"/>
      <c r="R7" s="78" t="s">
        <v>3</v>
      </c>
      <c r="S7" s="79"/>
      <c r="T7" s="79"/>
      <c r="U7" s="79"/>
      <c r="V7" s="79"/>
      <c r="W7" s="79"/>
      <c r="X7" s="79"/>
      <c r="Y7" s="80"/>
      <c r="Z7" s="78" t="s">
        <v>4</v>
      </c>
      <c r="AA7" s="79"/>
      <c r="AB7" s="79"/>
      <c r="AC7" s="79"/>
      <c r="AD7" s="79"/>
      <c r="AE7" s="79"/>
      <c r="AF7" s="79"/>
      <c r="AG7" s="80"/>
      <c r="AH7" s="3"/>
      <c r="AI7" s="78" t="s">
        <v>5</v>
      </c>
      <c r="AJ7" s="79"/>
      <c r="AK7" s="79"/>
      <c r="AL7" s="79"/>
      <c r="AM7" s="79"/>
      <c r="AN7" s="79"/>
      <c r="AO7" s="79"/>
      <c r="AP7" s="80"/>
      <c r="AQ7" s="67" t="s">
        <v>6</v>
      </c>
      <c r="AR7" s="67"/>
      <c r="AS7" s="67"/>
      <c r="AT7" s="67"/>
      <c r="AU7" s="67"/>
      <c r="AV7" s="67"/>
      <c r="AW7" s="67"/>
      <c r="AX7" s="67"/>
      <c r="AY7" s="67" t="s">
        <v>7</v>
      </c>
      <c r="AZ7" s="67"/>
      <c r="BA7" s="67"/>
      <c r="BB7" s="67"/>
      <c r="BC7" s="67"/>
      <c r="BD7" s="67"/>
      <c r="BE7" s="67"/>
      <c r="BF7" s="67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1"/>
      <c r="D8" s="71"/>
      <c r="E8" s="71"/>
      <c r="F8" s="71"/>
      <c r="G8" s="71"/>
      <c r="H8" s="71"/>
      <c r="I8" s="72"/>
      <c r="J8" s="70" t="str">
        <f>データ!J6</f>
        <v>水道事業</v>
      </c>
      <c r="K8" s="71"/>
      <c r="L8" s="71"/>
      <c r="M8" s="71"/>
      <c r="N8" s="71"/>
      <c r="O8" s="71"/>
      <c r="P8" s="71"/>
      <c r="Q8" s="72"/>
      <c r="R8" s="70" t="str">
        <f>データ!K6</f>
        <v>簡易水道事業</v>
      </c>
      <c r="S8" s="71"/>
      <c r="T8" s="71"/>
      <c r="U8" s="71"/>
      <c r="V8" s="71"/>
      <c r="W8" s="71"/>
      <c r="X8" s="71"/>
      <c r="Y8" s="72"/>
      <c r="Z8" s="70" t="str">
        <f>データ!L6</f>
        <v>D3</v>
      </c>
      <c r="AA8" s="71"/>
      <c r="AB8" s="71"/>
      <c r="AC8" s="71"/>
      <c r="AD8" s="71"/>
      <c r="AE8" s="71"/>
      <c r="AF8" s="71"/>
      <c r="AG8" s="72"/>
      <c r="AH8" s="3"/>
      <c r="AI8" s="73">
        <f>データ!Q6</f>
        <v>3703</v>
      </c>
      <c r="AJ8" s="74"/>
      <c r="AK8" s="74"/>
      <c r="AL8" s="74"/>
      <c r="AM8" s="74"/>
      <c r="AN8" s="74"/>
      <c r="AO8" s="74"/>
      <c r="AP8" s="75"/>
      <c r="AQ8" s="56">
        <f>データ!R6</f>
        <v>134.22</v>
      </c>
      <c r="AR8" s="56"/>
      <c r="AS8" s="56"/>
      <c r="AT8" s="56"/>
      <c r="AU8" s="56"/>
      <c r="AV8" s="56"/>
      <c r="AW8" s="56"/>
      <c r="AX8" s="56"/>
      <c r="AY8" s="56">
        <f>データ!S6</f>
        <v>27.59</v>
      </c>
      <c r="AZ8" s="56"/>
      <c r="BA8" s="56"/>
      <c r="BB8" s="56"/>
      <c r="BC8" s="56"/>
      <c r="BD8" s="56"/>
      <c r="BE8" s="56"/>
      <c r="BF8" s="56"/>
      <c r="BG8" s="3"/>
      <c r="BH8" s="3"/>
      <c r="BI8" s="3"/>
      <c r="BJ8" s="3"/>
      <c r="BK8" s="3"/>
      <c r="BL8" s="65" t="s">
        <v>9</v>
      </c>
      <c r="BM8" s="66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7" t="s">
        <v>11</v>
      </c>
      <c r="C9" s="67"/>
      <c r="D9" s="67"/>
      <c r="E9" s="67"/>
      <c r="F9" s="67"/>
      <c r="G9" s="67"/>
      <c r="H9" s="67"/>
      <c r="I9" s="67"/>
      <c r="J9" s="67" t="s">
        <v>12</v>
      </c>
      <c r="K9" s="67"/>
      <c r="L9" s="67"/>
      <c r="M9" s="67"/>
      <c r="N9" s="67"/>
      <c r="O9" s="67"/>
      <c r="P9" s="67"/>
      <c r="Q9" s="67"/>
      <c r="R9" s="67" t="s">
        <v>13</v>
      </c>
      <c r="S9" s="67"/>
      <c r="T9" s="67"/>
      <c r="U9" s="67"/>
      <c r="V9" s="67"/>
      <c r="W9" s="67"/>
      <c r="X9" s="67"/>
      <c r="Y9" s="67"/>
      <c r="Z9" s="67" t="s">
        <v>14</v>
      </c>
      <c r="AA9" s="67"/>
      <c r="AB9" s="67"/>
      <c r="AC9" s="67"/>
      <c r="AD9" s="67"/>
      <c r="AE9" s="67"/>
      <c r="AF9" s="67"/>
      <c r="AG9" s="67"/>
      <c r="AH9" s="3"/>
      <c r="AI9" s="67" t="s">
        <v>15</v>
      </c>
      <c r="AJ9" s="67"/>
      <c r="AK9" s="67"/>
      <c r="AL9" s="67"/>
      <c r="AM9" s="67"/>
      <c r="AN9" s="67"/>
      <c r="AO9" s="67"/>
      <c r="AP9" s="67"/>
      <c r="AQ9" s="67" t="s">
        <v>16</v>
      </c>
      <c r="AR9" s="67"/>
      <c r="AS9" s="67"/>
      <c r="AT9" s="67"/>
      <c r="AU9" s="67"/>
      <c r="AV9" s="67"/>
      <c r="AW9" s="67"/>
      <c r="AX9" s="67"/>
      <c r="AY9" s="67" t="s">
        <v>17</v>
      </c>
      <c r="AZ9" s="67"/>
      <c r="BA9" s="67"/>
      <c r="BB9" s="67"/>
      <c r="BC9" s="67"/>
      <c r="BD9" s="67"/>
      <c r="BE9" s="67"/>
      <c r="BF9" s="67"/>
      <c r="BG9" s="3"/>
      <c r="BH9" s="3"/>
      <c r="BI9" s="3"/>
      <c r="BJ9" s="3"/>
      <c r="BK9" s="3"/>
      <c r="BL9" s="68" t="s">
        <v>18</v>
      </c>
      <c r="BM9" s="69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6" t="str">
        <f>データ!M6</f>
        <v>-</v>
      </c>
      <c r="C10" s="56"/>
      <c r="D10" s="56"/>
      <c r="E10" s="56"/>
      <c r="F10" s="56"/>
      <c r="G10" s="56"/>
      <c r="H10" s="56"/>
      <c r="I10" s="56"/>
      <c r="J10" s="56" t="str">
        <f>データ!N6</f>
        <v>該当数値なし</v>
      </c>
      <c r="K10" s="56"/>
      <c r="L10" s="56"/>
      <c r="M10" s="56"/>
      <c r="N10" s="56"/>
      <c r="O10" s="56"/>
      <c r="P10" s="56"/>
      <c r="Q10" s="56"/>
      <c r="R10" s="56">
        <f>データ!O6</f>
        <v>85.72</v>
      </c>
      <c r="S10" s="56"/>
      <c r="T10" s="56"/>
      <c r="U10" s="56"/>
      <c r="V10" s="56"/>
      <c r="W10" s="56"/>
      <c r="X10" s="56"/>
      <c r="Y10" s="56"/>
      <c r="Z10" s="64">
        <f>データ!P6</f>
        <v>2000</v>
      </c>
      <c r="AA10" s="64"/>
      <c r="AB10" s="64"/>
      <c r="AC10" s="64"/>
      <c r="AD10" s="64"/>
      <c r="AE10" s="64"/>
      <c r="AF10" s="64"/>
      <c r="AG10" s="64"/>
      <c r="AH10" s="2"/>
      <c r="AI10" s="64">
        <f>データ!T6</f>
        <v>3145</v>
      </c>
      <c r="AJ10" s="64"/>
      <c r="AK10" s="64"/>
      <c r="AL10" s="64"/>
      <c r="AM10" s="64"/>
      <c r="AN10" s="64"/>
      <c r="AO10" s="64"/>
      <c r="AP10" s="64"/>
      <c r="AQ10" s="56">
        <f>データ!U6</f>
        <v>10.95</v>
      </c>
      <c r="AR10" s="56"/>
      <c r="AS10" s="56"/>
      <c r="AT10" s="56"/>
      <c r="AU10" s="56"/>
      <c r="AV10" s="56"/>
      <c r="AW10" s="56"/>
      <c r="AX10" s="56"/>
      <c r="AY10" s="56">
        <f>データ!V6</f>
        <v>287.20999999999998</v>
      </c>
      <c r="AZ10" s="56"/>
      <c r="BA10" s="56"/>
      <c r="BB10" s="56"/>
      <c r="BC10" s="56"/>
      <c r="BD10" s="56"/>
      <c r="BE10" s="56"/>
      <c r="BF10" s="56"/>
      <c r="BG10" s="3"/>
      <c r="BH10" s="3"/>
      <c r="BI10" s="3"/>
      <c r="BJ10" s="2"/>
      <c r="BK10" s="2"/>
      <c r="BL10" s="57" t="s">
        <v>20</v>
      </c>
      <c r="BM10" s="58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22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>
      <c r="A14" s="2"/>
      <c r="B14" s="61" t="s">
        <v>23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0" t="s">
        <v>24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105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25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26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27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28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29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106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30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31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32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33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34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35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107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36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37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38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393410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高知県　本山町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85.72</v>
      </c>
      <c r="P6" s="32">
        <f t="shared" si="3"/>
        <v>2000</v>
      </c>
      <c r="Q6" s="32">
        <f t="shared" si="3"/>
        <v>3703</v>
      </c>
      <c r="R6" s="32">
        <f t="shared" si="3"/>
        <v>134.22</v>
      </c>
      <c r="S6" s="32">
        <f t="shared" si="3"/>
        <v>27.59</v>
      </c>
      <c r="T6" s="32">
        <f t="shared" si="3"/>
        <v>3145</v>
      </c>
      <c r="U6" s="32">
        <f t="shared" si="3"/>
        <v>10.95</v>
      </c>
      <c r="V6" s="32">
        <f t="shared" si="3"/>
        <v>287.20999999999998</v>
      </c>
      <c r="W6" s="33">
        <f>IF(W7="",NA(),W7)</f>
        <v>89.07</v>
      </c>
      <c r="X6" s="33">
        <f t="shared" ref="X6:AF6" si="4">IF(X7="",NA(),X7)</f>
        <v>82.18</v>
      </c>
      <c r="Y6" s="33">
        <f t="shared" si="4"/>
        <v>75.88</v>
      </c>
      <c r="Z6" s="33">
        <f t="shared" si="4"/>
        <v>79.760000000000005</v>
      </c>
      <c r="AA6" s="33">
        <f t="shared" si="4"/>
        <v>82.78</v>
      </c>
      <c r="AB6" s="33">
        <f t="shared" si="4"/>
        <v>78.62</v>
      </c>
      <c r="AC6" s="33">
        <f t="shared" si="4"/>
        <v>75.89</v>
      </c>
      <c r="AD6" s="33">
        <f t="shared" si="4"/>
        <v>74.52</v>
      </c>
      <c r="AE6" s="33">
        <f t="shared" si="4"/>
        <v>76.09</v>
      </c>
      <c r="AF6" s="33">
        <f t="shared" si="4"/>
        <v>75.87</v>
      </c>
      <c r="AG6" s="32" t="str">
        <f>IF(AG7="","",IF(AG7="-","【-】","【"&amp;SUBSTITUTE(TEXT(AG7,"#,##0.00"),"-","△")&amp;"】"))</f>
        <v>【76.03】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894.73</v>
      </c>
      <c r="BE6" s="33">
        <f t="shared" ref="BE6:BM6" si="7">IF(BE7="",NA(),BE7)</f>
        <v>878.06</v>
      </c>
      <c r="BF6" s="33">
        <f t="shared" si="7"/>
        <v>945.58</v>
      </c>
      <c r="BG6" s="33">
        <f t="shared" si="7"/>
        <v>1223.6199999999999</v>
      </c>
      <c r="BH6" s="33">
        <f t="shared" si="7"/>
        <v>1420.94</v>
      </c>
      <c r="BI6" s="33">
        <f t="shared" si="7"/>
        <v>1137.3599999999999</v>
      </c>
      <c r="BJ6" s="33">
        <f t="shared" si="7"/>
        <v>1124.6400000000001</v>
      </c>
      <c r="BK6" s="33">
        <f t="shared" si="7"/>
        <v>1108.26</v>
      </c>
      <c r="BL6" s="33">
        <f t="shared" si="7"/>
        <v>1113.76</v>
      </c>
      <c r="BM6" s="33">
        <f t="shared" si="7"/>
        <v>1125.69</v>
      </c>
      <c r="BN6" s="32" t="str">
        <f>IF(BN7="","",IF(BN7="-","【-】","【"&amp;SUBSTITUTE(TEXT(BN7,"#,##0.00"),"-","△")&amp;"】"))</f>
        <v>【1,239.32】</v>
      </c>
      <c r="BO6" s="33">
        <f>IF(BO7="",NA(),BO7)</f>
        <v>69.3</v>
      </c>
      <c r="BP6" s="33">
        <f t="shared" ref="BP6:BX6" si="8">IF(BP7="",NA(),BP7)</f>
        <v>67.55</v>
      </c>
      <c r="BQ6" s="33">
        <f t="shared" si="8"/>
        <v>65.150000000000006</v>
      </c>
      <c r="BR6" s="33">
        <f t="shared" si="8"/>
        <v>71.040000000000006</v>
      </c>
      <c r="BS6" s="33">
        <f t="shared" si="8"/>
        <v>73.03</v>
      </c>
      <c r="BT6" s="33">
        <f t="shared" si="8"/>
        <v>57.51</v>
      </c>
      <c r="BU6" s="33">
        <f t="shared" si="8"/>
        <v>56.46</v>
      </c>
      <c r="BV6" s="33">
        <f t="shared" si="8"/>
        <v>19.77</v>
      </c>
      <c r="BW6" s="33">
        <f t="shared" si="8"/>
        <v>34.25</v>
      </c>
      <c r="BX6" s="33">
        <f t="shared" si="8"/>
        <v>46.48</v>
      </c>
      <c r="BY6" s="32" t="str">
        <f>IF(BY7="","",IF(BY7="-","【-】","【"&amp;SUBSTITUTE(TEXT(BY7,"#,##0.00"),"-","△")&amp;"】"))</f>
        <v>【36.33】</v>
      </c>
      <c r="BZ6" s="33">
        <f>IF(BZ7="",NA(),BZ7)</f>
        <v>117.58</v>
      </c>
      <c r="CA6" s="33">
        <f t="shared" ref="CA6:CI6" si="9">IF(CA7="",NA(),CA7)</f>
        <v>134.84</v>
      </c>
      <c r="CB6" s="33">
        <f t="shared" si="9"/>
        <v>146.58000000000001</v>
      </c>
      <c r="CC6" s="33">
        <f t="shared" si="9"/>
        <v>119.61</v>
      </c>
      <c r="CD6" s="33">
        <f t="shared" si="9"/>
        <v>137.88</v>
      </c>
      <c r="CE6" s="33">
        <f t="shared" si="9"/>
        <v>291.83</v>
      </c>
      <c r="CF6" s="33">
        <f t="shared" si="9"/>
        <v>306.49</v>
      </c>
      <c r="CG6" s="33">
        <f t="shared" si="9"/>
        <v>878.73</v>
      </c>
      <c r="CH6" s="33">
        <f t="shared" si="9"/>
        <v>501.18</v>
      </c>
      <c r="CI6" s="33">
        <f t="shared" si="9"/>
        <v>376.61</v>
      </c>
      <c r="CJ6" s="32" t="str">
        <f>IF(CJ7="","",IF(CJ7="-","【-】","【"&amp;SUBSTITUTE(TEXT(CJ7,"#,##0.00"),"-","△")&amp;"】"))</f>
        <v>【476.46】</v>
      </c>
      <c r="CK6" s="33">
        <f>IF(CK7="",NA(),CK7)</f>
        <v>82.76</v>
      </c>
      <c r="CL6" s="33">
        <f t="shared" ref="CL6:CT6" si="10">IF(CL7="",NA(),CL7)</f>
        <v>92.36</v>
      </c>
      <c r="CM6" s="33">
        <f t="shared" si="10"/>
        <v>96.58</v>
      </c>
      <c r="CN6" s="33">
        <f t="shared" si="10"/>
        <v>96.03</v>
      </c>
      <c r="CO6" s="33">
        <f t="shared" si="10"/>
        <v>92.21</v>
      </c>
      <c r="CP6" s="33">
        <f t="shared" si="10"/>
        <v>57.95</v>
      </c>
      <c r="CQ6" s="33">
        <f t="shared" si="10"/>
        <v>58.25</v>
      </c>
      <c r="CR6" s="33">
        <f t="shared" si="10"/>
        <v>57.17</v>
      </c>
      <c r="CS6" s="33">
        <f t="shared" si="10"/>
        <v>57.55</v>
      </c>
      <c r="CT6" s="33">
        <f t="shared" si="10"/>
        <v>57.43</v>
      </c>
      <c r="CU6" s="32" t="str">
        <f>IF(CU7="","",IF(CU7="-","【-】","【"&amp;SUBSTITUTE(TEXT(CU7,"#,##0.00"),"-","△")&amp;"】"))</f>
        <v>【58.19】</v>
      </c>
      <c r="CV6" s="33">
        <f>IF(CV7="",NA(),CV7)</f>
        <v>65.77</v>
      </c>
      <c r="CW6" s="33">
        <f t="shared" ref="CW6:DE6" si="11">IF(CW7="",NA(),CW7)</f>
        <v>52.63</v>
      </c>
      <c r="CX6" s="33">
        <f t="shared" si="11"/>
        <v>47.42</v>
      </c>
      <c r="CY6" s="33">
        <f t="shared" si="11"/>
        <v>53.96</v>
      </c>
      <c r="CZ6" s="33">
        <f t="shared" si="11"/>
        <v>52.15</v>
      </c>
      <c r="DA6" s="33">
        <f t="shared" si="11"/>
        <v>76.33</v>
      </c>
      <c r="DB6" s="33">
        <f t="shared" si="11"/>
        <v>74.53</v>
      </c>
      <c r="DC6" s="33">
        <f t="shared" si="11"/>
        <v>74.94</v>
      </c>
      <c r="DD6" s="33">
        <f t="shared" si="11"/>
        <v>74.14</v>
      </c>
      <c r="DE6" s="33">
        <f t="shared" si="11"/>
        <v>73.83</v>
      </c>
      <c r="DF6" s="32" t="str">
        <f>IF(DF7="","",IF(DF7="-","【-】","【"&amp;SUBSTITUTE(TEXT(DF7,"#,##0.00"),"-","△")&amp;"】"))</f>
        <v>【75.39】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2">
        <f>IF(EC7="",NA(),EC7)</f>
        <v>0</v>
      </c>
      <c r="ED6" s="32">
        <f t="shared" ref="ED6:EL6" si="14">IF(ED7="",NA(),ED7)</f>
        <v>0</v>
      </c>
      <c r="EE6" s="33">
        <f t="shared" si="14"/>
        <v>4.05</v>
      </c>
      <c r="EF6" s="32">
        <f t="shared" si="14"/>
        <v>0</v>
      </c>
      <c r="EG6" s="33">
        <f t="shared" si="14"/>
        <v>4.54</v>
      </c>
      <c r="EH6" s="33">
        <f t="shared" si="14"/>
        <v>0.48</v>
      </c>
      <c r="EI6" s="33">
        <f t="shared" si="14"/>
        <v>0.47</v>
      </c>
      <c r="EJ6" s="33">
        <f t="shared" si="14"/>
        <v>0.46</v>
      </c>
      <c r="EK6" s="33">
        <f t="shared" si="14"/>
        <v>0.8</v>
      </c>
      <c r="EL6" s="33">
        <f t="shared" si="14"/>
        <v>0.69</v>
      </c>
      <c r="EM6" s="32" t="str">
        <f>IF(EM7="","",IF(EM7="-","【-】","【"&amp;SUBSTITUTE(TEXT(EM7,"#,##0.00"),"-","△")&amp;"】"))</f>
        <v>【0.74】</v>
      </c>
    </row>
    <row r="7" spans="1:143" s="34" customFormat="1">
      <c r="A7" s="26"/>
      <c r="B7" s="35">
        <v>2014</v>
      </c>
      <c r="C7" s="35">
        <v>393410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85.72</v>
      </c>
      <c r="P7" s="36">
        <v>2000</v>
      </c>
      <c r="Q7" s="36">
        <v>3703</v>
      </c>
      <c r="R7" s="36">
        <v>134.22</v>
      </c>
      <c r="S7" s="36">
        <v>27.59</v>
      </c>
      <c r="T7" s="36">
        <v>3145</v>
      </c>
      <c r="U7" s="36">
        <v>10.95</v>
      </c>
      <c r="V7" s="36">
        <v>287.20999999999998</v>
      </c>
      <c r="W7" s="36">
        <v>89.07</v>
      </c>
      <c r="X7" s="36">
        <v>82.18</v>
      </c>
      <c r="Y7" s="36">
        <v>75.88</v>
      </c>
      <c r="Z7" s="36">
        <v>79.760000000000005</v>
      </c>
      <c r="AA7" s="36">
        <v>82.78</v>
      </c>
      <c r="AB7" s="36">
        <v>78.62</v>
      </c>
      <c r="AC7" s="36">
        <v>75.89</v>
      </c>
      <c r="AD7" s="36">
        <v>74.52</v>
      </c>
      <c r="AE7" s="36">
        <v>76.09</v>
      </c>
      <c r="AF7" s="36">
        <v>75.87</v>
      </c>
      <c r="AG7" s="36">
        <v>76.03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894.73</v>
      </c>
      <c r="BE7" s="36">
        <v>878.06</v>
      </c>
      <c r="BF7" s="36">
        <v>945.58</v>
      </c>
      <c r="BG7" s="36">
        <v>1223.6199999999999</v>
      </c>
      <c r="BH7" s="36">
        <v>1420.94</v>
      </c>
      <c r="BI7" s="36">
        <v>1137.3599999999999</v>
      </c>
      <c r="BJ7" s="36">
        <v>1124.6400000000001</v>
      </c>
      <c r="BK7" s="36">
        <v>1108.26</v>
      </c>
      <c r="BL7" s="36">
        <v>1113.76</v>
      </c>
      <c r="BM7" s="36">
        <v>1125.69</v>
      </c>
      <c r="BN7" s="36">
        <v>1239.32</v>
      </c>
      <c r="BO7" s="36">
        <v>69.3</v>
      </c>
      <c r="BP7" s="36">
        <v>67.55</v>
      </c>
      <c r="BQ7" s="36">
        <v>65.150000000000006</v>
      </c>
      <c r="BR7" s="36">
        <v>71.040000000000006</v>
      </c>
      <c r="BS7" s="36">
        <v>73.03</v>
      </c>
      <c r="BT7" s="36">
        <v>57.51</v>
      </c>
      <c r="BU7" s="36">
        <v>56.46</v>
      </c>
      <c r="BV7" s="36">
        <v>19.77</v>
      </c>
      <c r="BW7" s="36">
        <v>34.25</v>
      </c>
      <c r="BX7" s="36">
        <v>46.48</v>
      </c>
      <c r="BY7" s="36">
        <v>36.33</v>
      </c>
      <c r="BZ7" s="36">
        <v>117.58</v>
      </c>
      <c r="CA7" s="36">
        <v>134.84</v>
      </c>
      <c r="CB7" s="36">
        <v>146.58000000000001</v>
      </c>
      <c r="CC7" s="36">
        <v>119.61</v>
      </c>
      <c r="CD7" s="36">
        <v>137.88</v>
      </c>
      <c r="CE7" s="36">
        <v>291.83</v>
      </c>
      <c r="CF7" s="36">
        <v>306.49</v>
      </c>
      <c r="CG7" s="36">
        <v>878.73</v>
      </c>
      <c r="CH7" s="36">
        <v>501.18</v>
      </c>
      <c r="CI7" s="36">
        <v>376.61</v>
      </c>
      <c r="CJ7" s="36">
        <v>476.46</v>
      </c>
      <c r="CK7" s="36">
        <v>82.76</v>
      </c>
      <c r="CL7" s="36">
        <v>92.36</v>
      </c>
      <c r="CM7" s="36">
        <v>96.58</v>
      </c>
      <c r="CN7" s="36">
        <v>96.03</v>
      </c>
      <c r="CO7" s="36">
        <v>92.21</v>
      </c>
      <c r="CP7" s="36">
        <v>57.95</v>
      </c>
      <c r="CQ7" s="36">
        <v>58.25</v>
      </c>
      <c r="CR7" s="36">
        <v>57.17</v>
      </c>
      <c r="CS7" s="36">
        <v>57.55</v>
      </c>
      <c r="CT7" s="36">
        <v>57.43</v>
      </c>
      <c r="CU7" s="36">
        <v>58.19</v>
      </c>
      <c r="CV7" s="36">
        <v>65.77</v>
      </c>
      <c r="CW7" s="36">
        <v>52.63</v>
      </c>
      <c r="CX7" s="36">
        <v>47.42</v>
      </c>
      <c r="CY7" s="36">
        <v>53.96</v>
      </c>
      <c r="CZ7" s="36">
        <v>52.15</v>
      </c>
      <c r="DA7" s="36">
        <v>76.33</v>
      </c>
      <c r="DB7" s="36">
        <v>74.53</v>
      </c>
      <c r="DC7" s="36">
        <v>74.94</v>
      </c>
      <c r="DD7" s="36">
        <v>74.14</v>
      </c>
      <c r="DE7" s="36">
        <v>73.83</v>
      </c>
      <c r="DF7" s="36">
        <v>75.39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</v>
      </c>
      <c r="ED7" s="36">
        <v>0</v>
      </c>
      <c r="EE7" s="36">
        <v>4.05</v>
      </c>
      <c r="EF7" s="36">
        <v>0</v>
      </c>
      <c r="EG7" s="36">
        <v>4.54</v>
      </c>
      <c r="EH7" s="36">
        <v>0.48</v>
      </c>
      <c r="EI7" s="36">
        <v>0.47</v>
      </c>
      <c r="EJ7" s="36">
        <v>0.46</v>
      </c>
      <c r="EK7" s="36">
        <v>0.8</v>
      </c>
      <c r="EL7" s="36">
        <v>0.69</v>
      </c>
      <c r="EM7" s="36">
        <v>0.74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motoyama168</cp:lastModifiedBy>
  <cp:lastPrinted>2016-02-21T09:13:37Z</cp:lastPrinted>
  <dcterms:created xsi:type="dcterms:W3CDTF">2016-01-18T05:06:20Z</dcterms:created>
  <dcterms:modified xsi:type="dcterms:W3CDTF">2016-02-22T04:25:20Z</dcterms:modified>
  <cp:category/>
</cp:coreProperties>
</file>