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12\Desktop\04.調査・依頼関連\H29\16.29公営企業「経営比較分析表」\回答\【経営比較分析表】2016_393444_47_010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W10" i="4" s="1"/>
  <c r="P6" i="5"/>
  <c r="O6" i="5"/>
  <c r="I10" i="4" s="1"/>
  <c r="N6" i="5"/>
  <c r="B10" i="4" s="1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E85" i="4"/>
  <c r="BB10" i="4"/>
  <c r="P10" i="4"/>
  <c r="BB8" i="4"/>
  <c r="AT8" i="4"/>
  <c r="AL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<sst xmlns="http://schemas.openxmlformats.org/spreadsheetml/2006/main" count="237" uniqueCount="123">
  <si>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</si>
  <si>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</si>
  <si>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</si>
  <si>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</si>
  <si>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</si>
  <si>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</si>
  <si>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</si>
  <si>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</si>
  <si>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</si>
  <si>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</si>
  <si>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</si>
  <si>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</si>
  <si>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</si>
  <si>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</si>
  <si>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</si>
  <si>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</si>
  <si>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</si>
  <si>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</si>
  <si>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</si>
  <si>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</si>
  <si>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</si>
  <si>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</si>
  <si>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</si>
  <si>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</si>
  <si>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</si>
  <si>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</si>
  <si>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</si>
  <si>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</si>
  <si>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</si>
  <si>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</si>
  <si>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</si>
  <si>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</si>
  <si>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</si>
  <si>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</si>
  <si>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</si>
  <si>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</si>
  <si>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</si>
  <si>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</si>
  <si>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</si>
  <si>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</si>
  <si>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</si>
  <si>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</si>
  <si>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</si>
  <si>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</si>
  <si>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</si>
  <si>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</si>
  <si>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</si>
  <si>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</si>
  <si>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</si>
  <si>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</si>
  <si>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</si>
  <si>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</si>
  <si>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</si>
  <si>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</si>
  <si>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</si>
  <si>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</si>
  <si>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</si>
  <si>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</si>
  <si>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</si>
  <si>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</si>
  <si>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</si>
  <si>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</si>
  <si>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</si>
  <si>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</si>
  <si>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</si>
  <si>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</si>
  <si>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</si>
  <si>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</si>
  <si>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</si>
  <si>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</si>
  <si>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</si>
  <si>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</si>
  <si>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</si>
  <si>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</si>
  <si>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</si>
  <si>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</si>
  <si>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</si>
  <si>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</si>
  <si>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</si>
  <si>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</si>
  <si>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</si>
  <si>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</si>
  <si>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</si>
  <si>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</si>
  <si>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</si>
  <si>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</si>
  <si>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</si>
  <si>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</si>
  <si>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</si>
  <si>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</si>
  <si>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</si>
  <si>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</si>
  <si>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</si>
  <si>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</si>
  <si>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</si>
  <si>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</si>
  <si>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</si>
  <si>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</si>
  <si>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</si>
  <si>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</si>
  <si>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</si>
  <si>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</si>
  <si>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</si>
  <si>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</si>
  <si>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</si>
  <si>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</si>
  <si>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</si>
  <si>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大豊町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</si>
  <si>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</si>
  <si>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</si>
  <si>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</si>
  <si>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</si>
  <si>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</si>
  <si>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</si>
  <si>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</si>
  <si>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</si>
  <si>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</si>
  <si>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</si>
  <si>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</si>
  <si>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上記のことから、当町が今後行うべきなのは赤字
経営脱却のための料金引上げ、料金回収率の増加で
あると考える。既設管の改修・修繕は今後もあると
思われるので、総収益を増やすよう力を入れていき
たい。
　また施設の老朽化については、今後長期的な管路
更新計画を策定し、修繕にかかる費用を抑えるよう
努力したい。</t>
    <phoneticPr fontId="4"/>
  </si>
  <si>
    <t>　左図の指標からも分かるように、当町では赤字経営が続いている。
　その一因として、既設管の老朽化に伴う改修や修
繕が毎年のように行われていることが挙げられ、特に冬場は凍結による修繕が頻発している。それは⑥給水原価にも影響した。
　当町は過疎化が進んでいる。それは⑦施設利用率が顕著な減少傾向にあることからも見て取れるが、⑧有収率は平均的に推移していることから、収益の減少は抑えられていると言える。特に平成27・28年度は大きな漏水を修繕できたこともあり、値が大きく上がっている。</t>
    <phoneticPr fontId="4"/>
  </si>
  <si>
    <t>　当町は管路の老朽化が著しく、年々改良、修繕を
繰り返している。
　③管路更新率の図からも分かるように、当町では
毎年計画的に管路を更新しているのではなく、事業
の合間に突発的な管路更新を行っているのが現状で
ある。優先してきた石綿管の更新については昨年でほぼ完了した。</t>
    <rPh sb="114" eb="116">
      <t>セキメン</t>
    </rPh>
    <rPh sb="116" eb="117">
      <t>カン</t>
    </rPh>
    <rPh sb="125" eb="127">
      <t>サクネン</t>
    </rPh>
    <rPh sb="130" eb="132">
      <t>カンリョウ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</si>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</sst>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1.25</c:v>
                </c:pt>
                <c:pt idx="1">
                  <c:v>14.21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63136"/>
        <c:axId val="27069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63136"/>
        <c:axId val="270690632"/>
      </c:lineChart>
      <c:dateAx>
        <c:axId val="1889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690632"/>
        <c:crosses val="autoZero"/>
        <c:auto val="1"/>
        <c:lblOffset val="100"/>
        <c:baseTimeUnit val="years"/>
      </c:dateAx>
      <c:valAx>
        <c:axId val="27069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9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53.76</c:v>
                </c:pt>
                <c:pt idx="2">
                  <c:v>52.54</c:v>
                </c:pt>
                <c:pt idx="3">
                  <c:v>48.19</c:v>
                </c:pt>
                <c:pt idx="4">
                  <c:v>48.32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20096"/>
        <c:axId val="27192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0096"/>
        <c:axId val="271920488"/>
      </c:lineChart>
      <c:dateAx>
        <c:axId val="2719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920488"/>
        <c:crosses val="autoZero"/>
        <c:auto val="1"/>
        <c:lblOffset val="100"/>
        <c:baseTimeUnit val="years"/>
      </c:dateAx>
      <c:valAx>
        <c:axId val="27192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9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76.28</c:v>
                </c:pt>
                <c:pt idx="1">
                  <c:v>76.92</c:v>
                </c:pt>
                <c:pt idx="2">
                  <c:v>76.92</c:v>
                </c:pt>
                <c:pt idx="3">
                  <c:v>83.33</c:v>
                </c:pt>
                <c:pt idx="4">
                  <c:v>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921664"/>
        <c:axId val="27192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21664"/>
        <c:axId val="271922056"/>
      </c:lineChart>
      <c:dateAx>
        <c:axId val="27192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922056"/>
        <c:crosses val="autoZero"/>
        <c:auto val="1"/>
        <c:lblOffset val="100"/>
        <c:baseTimeUnit val="years"/>
      </c:dateAx>
      <c:valAx>
        <c:axId val="27192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9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51.33</c:v>
                </c:pt>
                <c:pt idx="1">
                  <c:v>57.13</c:v>
                </c:pt>
                <c:pt idx="2">
                  <c:v>53.71</c:v>
                </c:pt>
                <c:pt idx="3">
                  <c:v>54.54</c:v>
                </c:pt>
                <c:pt idx="4">
                  <c:v>46.67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62528"/>
        <c:axId val="27146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62528"/>
        <c:axId val="271462912"/>
      </c:lineChart>
      <c:dateAx>
        <c:axId val="2714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462912"/>
        <c:crosses val="autoZero"/>
        <c:auto val="1"/>
        <c:lblOffset val="100"/>
        <c:baseTimeUnit val="years"/>
      </c:dateAx>
      <c:valAx>
        <c:axId val="27146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46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95624"/>
        <c:axId val="27149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95624"/>
        <c:axId val="271496008"/>
      </c:lineChart>
      <c:dateAx>
        <c:axId val="27149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496008"/>
        <c:crosses val="autoZero"/>
        <c:auto val="1"/>
        <c:lblOffset val="100"/>
        <c:baseTimeUnit val="years"/>
      </c:dateAx>
      <c:valAx>
        <c:axId val="27149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49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49376"/>
        <c:axId val="27147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49376"/>
        <c:axId val="271477848"/>
      </c:lineChart>
      <c:dateAx>
        <c:axId val="2714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477848"/>
        <c:crosses val="autoZero"/>
        <c:auto val="1"/>
        <c:lblOffset val="100"/>
        <c:baseTimeUnit val="years"/>
      </c:dateAx>
      <c:valAx>
        <c:axId val="27147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4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40288"/>
        <c:axId val="27154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40288"/>
        <c:axId val="271540680"/>
      </c:lineChart>
      <c:dateAx>
        <c:axId val="27154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540680"/>
        <c:crosses val="autoZero"/>
        <c:auto val="1"/>
        <c:lblOffset val="100"/>
        <c:baseTimeUnit val="years"/>
      </c:dateAx>
      <c:valAx>
        <c:axId val="27154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54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41856"/>
        <c:axId val="271542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41856"/>
        <c:axId val="271542248"/>
      </c:lineChart>
      <c:dateAx>
        <c:axId val="2715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542248"/>
        <c:crosses val="autoZero"/>
        <c:auto val="1"/>
        <c:lblOffset val="100"/>
        <c:baseTimeUnit val="years"/>
      </c:dateAx>
      <c:valAx>
        <c:axId val="271542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54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1610.02</c:v>
                </c:pt>
                <c:pt idx="1">
                  <c:v>1533.22</c:v>
                </c:pt>
                <c:pt idx="2">
                  <c:v>1442.42</c:v>
                </c:pt>
                <c:pt idx="3">
                  <c:v>1354.66</c:v>
                </c:pt>
                <c:pt idx="4">
                  <c:v>1269.1600000000001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75920"/>
        <c:axId val="271776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5920"/>
        <c:axId val="271776312"/>
      </c:lineChart>
      <c:dateAx>
        <c:axId val="27177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776312"/>
        <c:crosses val="autoZero"/>
        <c:auto val="1"/>
        <c:lblOffset val="100"/>
        <c:baseTimeUnit val="years"/>
      </c:dateAx>
      <c:valAx>
        <c:axId val="271776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77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50.22</c:v>
                </c:pt>
                <c:pt idx="1">
                  <c:v>50.98</c:v>
                </c:pt>
                <c:pt idx="2">
                  <c:v>49.23</c:v>
                </c:pt>
                <c:pt idx="3">
                  <c:v>54.22</c:v>
                </c:pt>
                <c:pt idx="4">
                  <c:v>46.43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77488"/>
        <c:axId val="27177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7488"/>
        <c:axId val="271777880"/>
      </c:lineChart>
      <c:dateAx>
        <c:axId val="27177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777880"/>
        <c:crosses val="autoZero"/>
        <c:auto val="1"/>
        <c:lblOffset val="100"/>
        <c:baseTimeUnit val="years"/>
      </c:dateAx>
      <c:valAx>
        <c:axId val="27177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77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303.16000000000003</c:v>
                </c:pt>
                <c:pt idx="1">
                  <c:v>302.95999999999998</c:v>
                </c:pt>
                <c:pt idx="2">
                  <c:v>320.32</c:v>
                </c:pt>
                <c:pt idx="3">
                  <c:v>292.22000000000003</c:v>
                </c:pt>
                <c:pt idx="4">
                  <c:v>343.28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79056"/>
        <c:axId val="27177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79056"/>
        <c:axId val="271779448"/>
      </c:lineChart>
      <c:dateAx>
        <c:axId val="27177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1779448"/>
        <c:crosses val="autoZero"/>
        <c:auto val="1"/>
        <c:lblOffset val="100"/>
        <c:baseTimeUnit val="years"/>
      </c:dateAx>
      <c:valAx>
        <c:axId val="27177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177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M25" zoomScaleNormal="100" workbookViewId="0">
      <selection activeCell="B14" sqref="B14:BJ1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高知県　大豊町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2"/>
      <c r="AL8" s="51">
        <f>データ!$R$6</f>
        <v>4044</v>
      </c>
      <c r="AM8" s="51"/>
      <c r="AN8" s="51"/>
      <c r="AO8" s="51"/>
      <c r="AP8" s="51"/>
      <c r="AQ8" s="51"/>
      <c r="AR8" s="51"/>
      <c r="AS8" s="51"/>
      <c r="AT8" s="46">
        <f>データ!$S$6</f>
        <v>315.06</v>
      </c>
      <c r="AU8" s="46"/>
      <c r="AV8" s="46"/>
      <c r="AW8" s="46"/>
      <c r="AX8" s="46"/>
      <c r="AY8" s="46"/>
      <c r="AZ8" s="46"/>
      <c r="BA8" s="46"/>
      <c r="BB8" s="46">
        <f>データ!$T$6</f>
        <v>12.84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61.37</v>
      </c>
      <c r="Q10" s="46"/>
      <c r="R10" s="46"/>
      <c r="S10" s="46"/>
      <c r="T10" s="46"/>
      <c r="U10" s="46"/>
      <c r="V10" s="46"/>
      <c r="W10" s="51">
        <f>データ!$Q$6</f>
        <v>2484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2402</v>
      </c>
      <c r="AM10" s="51"/>
      <c r="AN10" s="51"/>
      <c r="AO10" s="51"/>
      <c r="AP10" s="51"/>
      <c r="AQ10" s="51"/>
      <c r="AR10" s="51"/>
      <c r="AS10" s="51"/>
      <c r="AT10" s="46">
        <f>データ!$V$6</f>
        <v>131.49</v>
      </c>
      <c r="AU10" s="46"/>
      <c r="AV10" s="46"/>
      <c r="AW10" s="46"/>
      <c r="AX10" s="46"/>
      <c r="AY10" s="46"/>
      <c r="AZ10" s="46"/>
      <c r="BA10" s="46"/>
      <c r="BB10" s="46">
        <f>データ!$W$6</f>
        <v>18.27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393444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大豊町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61.37</v>
      </c>
      <c r="Q6" s="35">
        <f t="shared" si="3"/>
        <v>2484</v>
      </c>
      <c r="R6" s="35">
        <f t="shared" si="3"/>
        <v>4044</v>
      </c>
      <c r="S6" s="35">
        <f t="shared" si="3"/>
        <v>315.06</v>
      </c>
      <c r="T6" s="35">
        <f t="shared" si="3"/>
        <v>12.84</v>
      </c>
      <c r="U6" s="35">
        <f t="shared" si="3"/>
        <v>2402</v>
      </c>
      <c r="V6" s="35">
        <f t="shared" si="3"/>
        <v>131.49</v>
      </c>
      <c r="W6" s="35">
        <f t="shared" si="3"/>
        <v>18.27</v>
      </c>
      <c r="X6" s="36">
        <f>IF(X7="",NA(),X7)</f>
        <v>51.33</v>
      </c>
      <c r="Y6" s="36">
        <f t="shared" ref="Y6:AG6" si="4">IF(Y7="",NA(),Y7)</f>
        <v>57.13</v>
      </c>
      <c r="Z6" s="36">
        <f t="shared" si="4"/>
        <v>53.71</v>
      </c>
      <c r="AA6" s="36">
        <f t="shared" si="4"/>
        <v>54.54</v>
      </c>
      <c r="AB6" s="36">
        <f t="shared" si="4"/>
        <v>46.67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1610.02</v>
      </c>
      <c r="BF6" s="36">
        <f t="shared" ref="BF6:BN6" si="7">IF(BF7="",NA(),BF7)</f>
        <v>1533.22</v>
      </c>
      <c r="BG6" s="36">
        <f t="shared" si="7"/>
        <v>1442.42</v>
      </c>
      <c r="BH6" s="36">
        <f t="shared" si="7"/>
        <v>1354.66</v>
      </c>
      <c r="BI6" s="36">
        <f t="shared" si="7"/>
        <v>1269.1600000000001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50.22</v>
      </c>
      <c r="BQ6" s="36">
        <f t="shared" ref="BQ6:BY6" si="8">IF(BQ7="",NA(),BQ7)</f>
        <v>50.98</v>
      </c>
      <c r="BR6" s="36">
        <f t="shared" si="8"/>
        <v>49.23</v>
      </c>
      <c r="BS6" s="36">
        <f t="shared" si="8"/>
        <v>54.22</v>
      </c>
      <c r="BT6" s="36">
        <f t="shared" si="8"/>
        <v>46.43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303.16000000000003</v>
      </c>
      <c r="CB6" s="36">
        <f t="shared" ref="CB6:CJ6" si="9">IF(CB7="",NA(),CB7)</f>
        <v>302.95999999999998</v>
      </c>
      <c r="CC6" s="36">
        <f t="shared" si="9"/>
        <v>320.32</v>
      </c>
      <c r="CD6" s="36">
        <f t="shared" si="9"/>
        <v>292.22000000000003</v>
      </c>
      <c r="CE6" s="36">
        <f t="shared" si="9"/>
        <v>343.28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55.88</v>
      </c>
      <c r="CM6" s="36">
        <f t="shared" ref="CM6:CU6" si="10">IF(CM7="",NA(),CM7)</f>
        <v>53.76</v>
      </c>
      <c r="CN6" s="36">
        <f t="shared" si="10"/>
        <v>52.54</v>
      </c>
      <c r="CO6" s="36">
        <f t="shared" si="10"/>
        <v>48.19</v>
      </c>
      <c r="CP6" s="36">
        <f t="shared" si="10"/>
        <v>48.32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76.28</v>
      </c>
      <c r="CX6" s="36">
        <f t="shared" ref="CX6:DF6" si="11">IF(CX7="",NA(),CX7)</f>
        <v>76.92</v>
      </c>
      <c r="CY6" s="36">
        <f t="shared" si="11"/>
        <v>76.92</v>
      </c>
      <c r="CZ6" s="36">
        <f t="shared" si="11"/>
        <v>83.33</v>
      </c>
      <c r="DA6" s="36">
        <f t="shared" si="11"/>
        <v>83.33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1.25</v>
      </c>
      <c r="EE6" s="36">
        <f t="shared" ref="EE6:EM6" si="14">IF(EE7="",NA(),EE7)</f>
        <v>14.21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393444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61.37</v>
      </c>
      <c r="Q7" s="39">
        <v>2484</v>
      </c>
      <c r="R7" s="39">
        <v>4044</v>
      </c>
      <c r="S7" s="39">
        <v>315.06</v>
      </c>
      <c r="T7" s="39">
        <v>12.84</v>
      </c>
      <c r="U7" s="39">
        <v>2402</v>
      </c>
      <c r="V7" s="39">
        <v>131.49</v>
      </c>
      <c r="W7" s="39">
        <v>18.27</v>
      </c>
      <c r="X7" s="39">
        <v>51.33</v>
      </c>
      <c r="Y7" s="39">
        <v>57.13</v>
      </c>
      <c r="Z7" s="39">
        <v>53.71</v>
      </c>
      <c r="AA7" s="39">
        <v>54.54</v>
      </c>
      <c r="AB7" s="39">
        <v>46.67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1610.02</v>
      </c>
      <c r="BF7" s="39">
        <v>1533.22</v>
      </c>
      <c r="BG7" s="39">
        <v>1442.42</v>
      </c>
      <c r="BH7" s="39">
        <v>1354.66</v>
      </c>
      <c r="BI7" s="39">
        <v>1269.1600000000001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50.22</v>
      </c>
      <c r="BQ7" s="39">
        <v>50.98</v>
      </c>
      <c r="BR7" s="39">
        <v>49.23</v>
      </c>
      <c r="BS7" s="39">
        <v>54.22</v>
      </c>
      <c r="BT7" s="39">
        <v>46.43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303.16000000000003</v>
      </c>
      <c r="CB7" s="39">
        <v>302.95999999999998</v>
      </c>
      <c r="CC7" s="39">
        <v>320.32</v>
      </c>
      <c r="CD7" s="39">
        <v>292.22000000000003</v>
      </c>
      <c r="CE7" s="39">
        <v>343.28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55.88</v>
      </c>
      <c r="CM7" s="39">
        <v>53.76</v>
      </c>
      <c r="CN7" s="39">
        <v>52.54</v>
      </c>
      <c r="CO7" s="39">
        <v>48.19</v>
      </c>
      <c r="CP7" s="39">
        <v>48.32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76.28</v>
      </c>
      <c r="CX7" s="39">
        <v>76.92</v>
      </c>
      <c r="CY7" s="39">
        <v>76.92</v>
      </c>
      <c r="CZ7" s="39">
        <v>83.33</v>
      </c>
      <c r="DA7" s="39">
        <v>83.33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1.25</v>
      </c>
      <c r="EE7" s="39">
        <v>14.21</v>
      </c>
      <c r="EF7" s="39">
        <v>0</v>
      </c>
      <c r="EG7" s="39">
        <v>0</v>
      </c>
      <c r="EH7" s="39">
        <v>0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三谷　耕一</cp:lastModifiedBy>
  <dcterms:created xsi:type="dcterms:W3CDTF">2017-12-25T01:47:11Z</dcterms:created>
  <dcterms:modified xsi:type="dcterms:W3CDTF">2018-02-26T05:15:48Z</dcterms:modified>
  <cp:category/>
</cp:coreProperties>
</file>