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3.173\prof$\konan0311\Desktop\20180228 下水道修正提出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71027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P10" i="4"/>
  <c r="I10" i="4"/>
  <c r="B10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<sst xmlns="http://schemas.openxmlformats.org/spreadsheetml/2006/main" count="240" uniqueCount="126">
  <si>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</si>
  <si>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</si>
  <si>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</si>
  <si>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</si>
  <si>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</si>
  <si>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</si>
  <si>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</si>
  <si>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</si>
  <si>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</si>
  <si>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</si>
  <si>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</si>
  <si>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</si>
  <si>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</si>
  <si>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</si>
  <si>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</si>
  <si>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</si>
  <si>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</si>
  <si>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</si>
  <si>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</si>
  <si>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</si>
  <si>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</si>
  <si>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</si>
  <si>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</si>
  <si>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</si>
  <si>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</si>
  <si>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</si>
  <si>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</si>
  <si>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</si>
  <si>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</si>
  <si>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</si>
  <si>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</si>
  <si>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</si>
  <si>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</si>
  <si>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</si>
  <si>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</si>
  <si>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</si>
  <si>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</si>
  <si>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</si>
  <si>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</si>
  <si>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</si>
  <si>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</si>
  <si>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</si>
  <si>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</si>
  <si>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</si>
  <si>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</si>
  <si>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</si>
  <si>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</si>
  <si>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</si>
  <si>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</si>
  <si>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</si>
  <si>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</si>
  <si>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</si>
  <si>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</si>
  <si>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</si>
  <si>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</si>
  <si>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</si>
  <si>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</si>
  <si>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</si>
  <si>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</si>
  <si>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</si>
  <si>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</si>
  <si>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</si>
  <si>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</si>
  <si>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</si>
  <si>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</si>
  <si>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</si>
  <si>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</si>
  <si>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</si>
  <si>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</si>
  <si>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</si>
  <si>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</si>
  <si>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</si>
  <si>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</si>
  <si>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</si>
  <si>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</si>
  <si>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</si>
  <si>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</si>
  <si>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</si>
  <si>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</si>
  <si>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</si>
  <si>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</si>
  <si>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</si>
  <si>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</si>
  <si>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</si>
  <si>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</si>
  <si>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</si>
  <si>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</si>
  <si>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</si>
  <si>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</si>
  <si>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</si>
  <si>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</si>
  <si>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</si>
  <si>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</si>
  <si>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</si>
  <si>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</si>
  <si>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</si>
  <si>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</si>
  <si>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</si>
  <si>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</si>
  <si>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</si>
  <si>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</si>
  <si>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</si>
  <si>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</si>
  <si>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</si>
  <si>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</si>
  <si>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</si>
  <si>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</si>
  <si>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</si>
  <si>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</si>
  <si>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</si>
  <si>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香南市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</si>
  <si>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</si>
  <si>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</si>
  <si>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</si>
  <si>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</si>
  <si>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</si>
  <si>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</si>
  <si>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</si>
  <si>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</si>
  <si>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</si>
  <si>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</si>
  <si>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</si>
  <si>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現状は、施設維持費の大部分を一般会計からの繰入金により賄っており、健全な経営とはいえない。
　今後、下水道全体計画に沿って、特定環境保全公共下水道と統合し、施設維持費の抑制を図っていく。</t>
    <phoneticPr fontId="4"/>
  </si>
  <si>
    <t>　水洗化率は54％と前年と比較してほぼ横ばいで、全国平均を下回っている。
　現在の経費回収率は14％で、施設維持費（電気料、維持管理委託料等）を使用料収入で賄えていない状況である。
　水洗化率54％に対して施設利用率は15％に留まっており、処理区域内人口の人口減少が予想され、経費回収率や汚水処理原価の大幅な改善は難しい状況である。
　企業債残高対事業規模比率は、企業債を一般会計からの繰入金により負担としている。</t>
    <phoneticPr fontId="4"/>
  </si>
  <si>
    <t>非設置</t>
    <rPh sb="0" eb="1">
      <t>ヒ</t>
    </rPh>
    <rPh sb="1" eb="3">
      <t>セッチ</t>
    </rPh>
    <phoneticPr fontId="4"/>
  </si>
  <si>
    <t>　施設の供用開始から１８年が経過しており、現在は大きい修繕はないが、今後は経年劣化により施設の機械設備、管路の修繕料が増加するおそれがある。
　また、今後管路調査も必要となってくる。</t>
    <rPh sb="21" eb="23">
      <t>ゲンザイ</t>
    </rPh>
    <rPh sb="24" eb="25">
      <t>オオ</t>
    </rPh>
    <rPh sb="27" eb="29">
      <t>シュウゼン</t>
    </rPh>
    <rPh sb="34" eb="36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</si>
</sst>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F-4EDB-AF6B-2402B7AB9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888"/>
        <c:axId val="100245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0.05</c:v>
                </c:pt>
                <c:pt idx="3">
                  <c:v>0.18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F-4EDB-AF6B-2402B7AB9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888"/>
        <c:axId val="100245888"/>
      </c:lineChart>
      <c:dateAx>
        <c:axId val="1001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5888"/>
        <c:crosses val="autoZero"/>
        <c:auto val="1"/>
        <c:lblOffset val="100"/>
        <c:baseTimeUnit val="years"/>
      </c:dateAx>
      <c:valAx>
        <c:axId val="100245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15.77</c:v>
                </c:pt>
                <c:pt idx="1">
                  <c:v>14.23</c:v>
                </c:pt>
                <c:pt idx="2">
                  <c:v>13.85</c:v>
                </c:pt>
                <c:pt idx="3">
                  <c:v>15.38</c:v>
                </c:pt>
                <c:pt idx="4">
                  <c:v>15.38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4-4858-84E7-7E377E707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77568"/>
        <c:axId val="11887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39.68</c:v>
                </c:pt>
                <c:pt idx="3">
                  <c:v>35.64</c:v>
                </c:pt>
                <c:pt idx="4">
                  <c:v>33.729999999999997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4-4858-84E7-7E377E707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7568"/>
        <c:axId val="118879744"/>
      </c:lineChart>
      <c:dateAx>
        <c:axId val="11887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79744"/>
        <c:crosses val="autoZero"/>
        <c:auto val="1"/>
        <c:lblOffset val="100"/>
        <c:baseTimeUnit val="years"/>
      </c:dateAx>
      <c:valAx>
        <c:axId val="11887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7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52.09</c:v>
                </c:pt>
                <c:pt idx="1">
                  <c:v>52.34</c:v>
                </c:pt>
                <c:pt idx="2">
                  <c:v>53.61</c:v>
                </c:pt>
                <c:pt idx="3">
                  <c:v>53.26</c:v>
                </c:pt>
                <c:pt idx="4">
                  <c:v>54.03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A-4DCD-809C-0294E920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14048"/>
        <c:axId val="11891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83.95</c:v>
                </c:pt>
                <c:pt idx="3">
                  <c:v>82.92</c:v>
                </c:pt>
                <c:pt idx="4">
                  <c:v>79.989999999999995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A-4DCD-809C-0294E920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4048"/>
        <c:axId val="118916224"/>
      </c:lineChart>
      <c:dateAx>
        <c:axId val="1189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16224"/>
        <c:crosses val="autoZero"/>
        <c:auto val="1"/>
        <c:lblOffset val="100"/>
        <c:baseTimeUnit val="years"/>
      </c:dateAx>
      <c:valAx>
        <c:axId val="11891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99.68</c:v>
                </c:pt>
                <c:pt idx="1">
                  <c:v>99.36</c:v>
                </c:pt>
                <c:pt idx="2">
                  <c:v>99.65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9-4D86-925B-A71BF8EB8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80864"/>
        <c:axId val="10021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9-4D86-925B-A71BF8EB8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80864"/>
        <c:axId val="100212736"/>
      </c:lineChart>
      <c:dateAx>
        <c:axId val="9058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12736"/>
        <c:crosses val="autoZero"/>
        <c:auto val="1"/>
        <c:lblOffset val="100"/>
        <c:baseTimeUnit val="years"/>
      </c:dateAx>
      <c:valAx>
        <c:axId val="10021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58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E-41DC-A6A8-16ECA829D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9328"/>
        <c:axId val="10026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E-41DC-A6A8-16ECA829D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59328"/>
        <c:axId val="100261248"/>
      </c:lineChart>
      <c:dateAx>
        <c:axId val="10025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61248"/>
        <c:crosses val="autoZero"/>
        <c:auto val="1"/>
        <c:lblOffset val="100"/>
        <c:baseTimeUnit val="years"/>
      </c:dateAx>
      <c:valAx>
        <c:axId val="10026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5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4-47CC-B8E7-C086F352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8576"/>
        <c:axId val="10033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4-47CC-B8E7-C086F352A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28576"/>
        <c:axId val="100330496"/>
      </c:lineChart>
      <c:dateAx>
        <c:axId val="100328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330496"/>
        <c:crosses val="autoZero"/>
        <c:auto val="1"/>
        <c:lblOffset val="100"/>
        <c:baseTimeUnit val="years"/>
      </c:dateAx>
      <c:valAx>
        <c:axId val="10033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328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3-44D6-9EC9-B4B76713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5920"/>
        <c:axId val="11830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03-44D6-9EC9-B4B767134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5920"/>
        <c:axId val="118307840"/>
      </c:lineChart>
      <c:dateAx>
        <c:axId val="1183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07840"/>
        <c:crosses val="autoZero"/>
        <c:auto val="1"/>
        <c:lblOffset val="100"/>
        <c:baseTimeUnit val="years"/>
      </c:dateAx>
      <c:valAx>
        <c:axId val="11830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A-422A-B264-A004C6B5D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34208"/>
        <c:axId val="11833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5A-422A-B264-A004C6B5D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34208"/>
        <c:axId val="118336128"/>
      </c:lineChart>
      <c:dateAx>
        <c:axId val="118334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36128"/>
        <c:crosses val="autoZero"/>
        <c:auto val="1"/>
        <c:lblOffset val="100"/>
        <c:baseTimeUnit val="years"/>
      </c:dateAx>
      <c:valAx>
        <c:axId val="11833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34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9-4C93-8690-1195FB4D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8368"/>
        <c:axId val="1187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830.5</c:v>
                </c:pt>
                <c:pt idx="3">
                  <c:v>1029.24</c:v>
                </c:pt>
                <c:pt idx="4">
                  <c:v>1063.93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9-4C93-8690-1195FB4DC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8368"/>
        <c:axId val="118700288"/>
      </c:lineChart>
      <c:dateAx>
        <c:axId val="118698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00288"/>
        <c:crosses val="autoZero"/>
        <c:auto val="1"/>
        <c:lblOffset val="100"/>
        <c:baseTimeUnit val="years"/>
      </c:dateAx>
      <c:valAx>
        <c:axId val="1187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98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11.22</c:v>
                </c:pt>
                <c:pt idx="1">
                  <c:v>10.69</c:v>
                </c:pt>
                <c:pt idx="2">
                  <c:v>13.4</c:v>
                </c:pt>
                <c:pt idx="3">
                  <c:v>14.03</c:v>
                </c:pt>
                <c:pt idx="4">
                  <c:v>13.53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5-4A88-8805-38A12E0A9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47136"/>
        <c:axId val="11874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43.66</c:v>
                </c:pt>
                <c:pt idx="3">
                  <c:v>43.13</c:v>
                </c:pt>
                <c:pt idx="4">
                  <c:v>46.26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5-4A88-8805-38A12E0A9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7136"/>
        <c:axId val="118749056"/>
      </c:lineChart>
      <c:dateAx>
        <c:axId val="11874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49056"/>
        <c:crosses val="autoZero"/>
        <c:auto val="1"/>
        <c:lblOffset val="100"/>
        <c:baseTimeUnit val="years"/>
      </c:dateAx>
      <c:valAx>
        <c:axId val="11874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4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873.56</c:v>
                </c:pt>
                <c:pt idx="1">
                  <c:v>908.63</c:v>
                </c:pt>
                <c:pt idx="2">
                  <c:v>763.92</c:v>
                </c:pt>
                <c:pt idx="3">
                  <c:v>735.31</c:v>
                </c:pt>
                <c:pt idx="4">
                  <c:v>770.31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1-44C9-93D0-6AF90593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152"/>
        <c:axId val="1188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382.09</c:v>
                </c:pt>
                <c:pt idx="3">
                  <c:v>392.03</c:v>
                </c:pt>
                <c:pt idx="4">
                  <c:v>376.4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1-44C9-93D0-6AF90593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152"/>
        <c:axId val="118835072"/>
      </c:lineChart>
      <c:dateAx>
        <c:axId val="1188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5072"/>
        <c:crosses val="autoZero"/>
        <c:auto val="1"/>
        <c:lblOffset val="100"/>
        <c:baseTimeUnit val="years"/>
      </c:dateAx>
      <c:valAx>
        <c:axId val="1188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3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9" zoomScaleNormal="100" workbookViewId="0">
      <selection activeCell="BL64" sqref="BL64:BZ6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高知県　香南市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漁業集落排水</v>
      </c>
      <c r="Q8" s="48"/>
      <c r="R8" s="48"/>
      <c r="S8" s="48"/>
      <c r="T8" s="48"/>
      <c r="U8" s="48"/>
      <c r="V8" s="48"/>
      <c r="W8" s="48" t="str">
        <f>データ!L6</f>
        <v>H2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33789</v>
      </c>
      <c r="AM8" s="50"/>
      <c r="AN8" s="50"/>
      <c r="AO8" s="50"/>
      <c r="AP8" s="50"/>
      <c r="AQ8" s="50"/>
      <c r="AR8" s="50"/>
      <c r="AS8" s="50"/>
      <c r="AT8" s="45">
        <f>データ!T6</f>
        <v>126.48</v>
      </c>
      <c r="AU8" s="45"/>
      <c r="AV8" s="45"/>
      <c r="AW8" s="45"/>
      <c r="AX8" s="45"/>
      <c r="AY8" s="45"/>
      <c r="AZ8" s="45"/>
      <c r="BA8" s="45"/>
      <c r="BB8" s="45">
        <f>データ!U6</f>
        <v>267.14999999999998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0.74</v>
      </c>
      <c r="Q10" s="45"/>
      <c r="R10" s="45"/>
      <c r="S10" s="45"/>
      <c r="T10" s="45"/>
      <c r="U10" s="45"/>
      <c r="V10" s="45"/>
      <c r="W10" s="45">
        <f>データ!Q6</f>
        <v>97.46</v>
      </c>
      <c r="X10" s="45"/>
      <c r="Y10" s="45"/>
      <c r="Z10" s="45"/>
      <c r="AA10" s="45"/>
      <c r="AB10" s="45"/>
      <c r="AC10" s="45"/>
      <c r="AD10" s="50">
        <f>データ!R6</f>
        <v>1830</v>
      </c>
      <c r="AE10" s="50"/>
      <c r="AF10" s="50"/>
      <c r="AG10" s="50"/>
      <c r="AH10" s="50"/>
      <c r="AI10" s="50"/>
      <c r="AJ10" s="50"/>
      <c r="AK10" s="2"/>
      <c r="AL10" s="50">
        <f>データ!V6</f>
        <v>248</v>
      </c>
      <c r="AM10" s="50"/>
      <c r="AN10" s="50"/>
      <c r="AO10" s="50"/>
      <c r="AP10" s="50"/>
      <c r="AQ10" s="50"/>
      <c r="AR10" s="50"/>
      <c r="AS10" s="50"/>
      <c r="AT10" s="45">
        <f>データ!W6</f>
        <v>0.1</v>
      </c>
      <c r="AU10" s="45"/>
      <c r="AV10" s="45"/>
      <c r="AW10" s="45"/>
      <c r="AX10" s="45"/>
      <c r="AY10" s="45"/>
      <c r="AZ10" s="45"/>
      <c r="BA10" s="45"/>
      <c r="BB10" s="45">
        <f>データ!X6</f>
        <v>2480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125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392111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高知県　香南市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0.74</v>
      </c>
      <c r="Q6" s="34">
        <f t="shared" si="3"/>
        <v>97.46</v>
      </c>
      <c r="R6" s="34">
        <f t="shared" si="3"/>
        <v>1830</v>
      </c>
      <c r="S6" s="34">
        <f t="shared" si="3"/>
        <v>33789</v>
      </c>
      <c r="T6" s="34">
        <f t="shared" si="3"/>
        <v>126.48</v>
      </c>
      <c r="U6" s="34">
        <f t="shared" si="3"/>
        <v>267.14999999999998</v>
      </c>
      <c r="V6" s="34">
        <f t="shared" si="3"/>
        <v>248</v>
      </c>
      <c r="W6" s="34">
        <f t="shared" si="3"/>
        <v>0.1</v>
      </c>
      <c r="X6" s="34">
        <f t="shared" si="3"/>
        <v>2480</v>
      </c>
      <c r="Y6" s="35">
        <f>IF(Y7="",NA(),Y7)</f>
        <v>99.68</v>
      </c>
      <c r="Z6" s="35">
        <f t="shared" ref="Z6:AH6" si="4">IF(Z7="",NA(),Z7)</f>
        <v>99.36</v>
      </c>
      <c r="AA6" s="35">
        <f t="shared" si="4"/>
        <v>99.65</v>
      </c>
      <c r="AB6" s="35">
        <f t="shared" si="4"/>
        <v>100</v>
      </c>
      <c r="AC6" s="35">
        <f t="shared" si="4"/>
        <v>100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1665.33</v>
      </c>
      <c r="BL6" s="35">
        <f t="shared" si="7"/>
        <v>1716.47</v>
      </c>
      <c r="BM6" s="35">
        <f t="shared" si="7"/>
        <v>830.5</v>
      </c>
      <c r="BN6" s="35">
        <f t="shared" si="7"/>
        <v>1029.24</v>
      </c>
      <c r="BO6" s="35">
        <f t="shared" si="7"/>
        <v>1063.93</v>
      </c>
      <c r="BP6" s="34" t="str">
        <f>IF(BP7="","",IF(BP7="-","【-】","【"&amp;SUBSTITUTE(TEXT(BP7,"#,##0.00"),"-","△")&amp;"】"))</f>
        <v>【985.48】</v>
      </c>
      <c r="BQ6" s="35">
        <f>IF(BQ7="",NA(),BQ7)</f>
        <v>11.22</v>
      </c>
      <c r="BR6" s="35">
        <f t="shared" ref="BR6:BZ6" si="8">IF(BR7="",NA(),BR7)</f>
        <v>10.69</v>
      </c>
      <c r="BS6" s="35">
        <f t="shared" si="8"/>
        <v>13.4</v>
      </c>
      <c r="BT6" s="35">
        <f t="shared" si="8"/>
        <v>14.03</v>
      </c>
      <c r="BU6" s="35">
        <f t="shared" si="8"/>
        <v>13.53</v>
      </c>
      <c r="BV6" s="35">
        <f t="shared" si="8"/>
        <v>37.92</v>
      </c>
      <c r="BW6" s="35">
        <f t="shared" si="8"/>
        <v>35.049999999999997</v>
      </c>
      <c r="BX6" s="35">
        <f t="shared" si="8"/>
        <v>43.66</v>
      </c>
      <c r="BY6" s="35">
        <f t="shared" si="8"/>
        <v>43.13</v>
      </c>
      <c r="BZ6" s="35">
        <f t="shared" si="8"/>
        <v>46.26</v>
      </c>
      <c r="CA6" s="34" t="str">
        <f>IF(CA7="","",IF(CA7="-","【-】","【"&amp;SUBSTITUTE(TEXT(CA7,"#,##0.00"),"-","△")&amp;"】"))</f>
        <v>【45.38】</v>
      </c>
      <c r="CB6" s="35">
        <f>IF(CB7="",NA(),CB7)</f>
        <v>873.56</v>
      </c>
      <c r="CC6" s="35">
        <f t="shared" ref="CC6:CK6" si="9">IF(CC7="",NA(),CC7)</f>
        <v>908.63</v>
      </c>
      <c r="CD6" s="35">
        <f t="shared" si="9"/>
        <v>763.92</v>
      </c>
      <c r="CE6" s="35">
        <f t="shared" si="9"/>
        <v>735.31</v>
      </c>
      <c r="CF6" s="35">
        <f t="shared" si="9"/>
        <v>770.31</v>
      </c>
      <c r="CG6" s="35">
        <f t="shared" si="9"/>
        <v>438.71</v>
      </c>
      <c r="CH6" s="35">
        <f t="shared" si="9"/>
        <v>463.38</v>
      </c>
      <c r="CI6" s="35">
        <f t="shared" si="9"/>
        <v>382.09</v>
      </c>
      <c r="CJ6" s="35">
        <f t="shared" si="9"/>
        <v>392.03</v>
      </c>
      <c r="CK6" s="35">
        <f t="shared" si="9"/>
        <v>376.4</v>
      </c>
      <c r="CL6" s="34" t="str">
        <f>IF(CL7="","",IF(CL7="-","【-】","【"&amp;SUBSTITUTE(TEXT(CL7,"#,##0.00"),"-","△")&amp;"】"))</f>
        <v>【377.04】</v>
      </c>
      <c r="CM6" s="35">
        <f>IF(CM7="",NA(),CM7)</f>
        <v>15.77</v>
      </c>
      <c r="CN6" s="35">
        <f t="shared" ref="CN6:CV6" si="10">IF(CN7="",NA(),CN7)</f>
        <v>14.23</v>
      </c>
      <c r="CO6" s="35">
        <f t="shared" si="10"/>
        <v>13.85</v>
      </c>
      <c r="CP6" s="35">
        <f t="shared" si="10"/>
        <v>15.38</v>
      </c>
      <c r="CQ6" s="35">
        <f t="shared" si="10"/>
        <v>15.38</v>
      </c>
      <c r="CR6" s="35">
        <f t="shared" si="10"/>
        <v>33.81</v>
      </c>
      <c r="CS6" s="35">
        <f t="shared" si="10"/>
        <v>31.37</v>
      </c>
      <c r="CT6" s="35">
        <f t="shared" si="10"/>
        <v>39.68</v>
      </c>
      <c r="CU6" s="35">
        <f t="shared" si="10"/>
        <v>35.64</v>
      </c>
      <c r="CV6" s="35">
        <f t="shared" si="10"/>
        <v>33.729999999999997</v>
      </c>
      <c r="CW6" s="34" t="str">
        <f>IF(CW7="","",IF(CW7="-","【-】","【"&amp;SUBSTITUTE(TEXT(CW7,"#,##0.00"),"-","△")&amp;"】"))</f>
        <v>【34.15】</v>
      </c>
      <c r="CX6" s="35">
        <f>IF(CX7="",NA(),CX7)</f>
        <v>52.09</v>
      </c>
      <c r="CY6" s="35">
        <f t="shared" ref="CY6:DG6" si="11">IF(CY7="",NA(),CY7)</f>
        <v>52.34</v>
      </c>
      <c r="CZ6" s="35">
        <f t="shared" si="11"/>
        <v>53.61</v>
      </c>
      <c r="DA6" s="35">
        <f t="shared" si="11"/>
        <v>53.26</v>
      </c>
      <c r="DB6" s="35">
        <f t="shared" si="11"/>
        <v>54.03</v>
      </c>
      <c r="DC6" s="35">
        <f t="shared" si="11"/>
        <v>68.7</v>
      </c>
      <c r="DD6" s="35">
        <f t="shared" si="11"/>
        <v>67.38</v>
      </c>
      <c r="DE6" s="35">
        <f t="shared" si="11"/>
        <v>83.95</v>
      </c>
      <c r="DF6" s="35">
        <f t="shared" si="11"/>
        <v>82.92</v>
      </c>
      <c r="DG6" s="35">
        <f t="shared" si="11"/>
        <v>79.989999999999995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0.05</v>
      </c>
      <c r="EM6" s="35">
        <f t="shared" si="14"/>
        <v>0.18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392111</v>
      </c>
      <c r="D7" s="37">
        <v>47</v>
      </c>
      <c r="E7" s="37">
        <v>17</v>
      </c>
      <c r="F7" s="37">
        <v>6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0.74</v>
      </c>
      <c r="Q7" s="38">
        <v>97.46</v>
      </c>
      <c r="R7" s="38">
        <v>1830</v>
      </c>
      <c r="S7" s="38">
        <v>33789</v>
      </c>
      <c r="T7" s="38">
        <v>126.48</v>
      </c>
      <c r="U7" s="38">
        <v>267.14999999999998</v>
      </c>
      <c r="V7" s="38">
        <v>248</v>
      </c>
      <c r="W7" s="38">
        <v>0.1</v>
      </c>
      <c r="X7" s="38">
        <v>2480</v>
      </c>
      <c r="Y7" s="38">
        <v>99.68</v>
      </c>
      <c r="Z7" s="38">
        <v>99.36</v>
      </c>
      <c r="AA7" s="38">
        <v>99.65</v>
      </c>
      <c r="AB7" s="38">
        <v>100</v>
      </c>
      <c r="AC7" s="38">
        <v>100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1665.33</v>
      </c>
      <c r="BL7" s="38">
        <v>1716.47</v>
      </c>
      <c r="BM7" s="38">
        <v>830.5</v>
      </c>
      <c r="BN7" s="38">
        <v>1029.24</v>
      </c>
      <c r="BO7" s="38">
        <v>1063.93</v>
      </c>
      <c r="BP7" s="38">
        <v>985.48</v>
      </c>
      <c r="BQ7" s="38">
        <v>11.22</v>
      </c>
      <c r="BR7" s="38">
        <v>10.69</v>
      </c>
      <c r="BS7" s="38">
        <v>13.4</v>
      </c>
      <c r="BT7" s="38">
        <v>14.03</v>
      </c>
      <c r="BU7" s="38">
        <v>13.53</v>
      </c>
      <c r="BV7" s="38">
        <v>37.92</v>
      </c>
      <c r="BW7" s="38">
        <v>35.049999999999997</v>
      </c>
      <c r="BX7" s="38">
        <v>43.66</v>
      </c>
      <c r="BY7" s="38">
        <v>43.13</v>
      </c>
      <c r="BZ7" s="38">
        <v>46.26</v>
      </c>
      <c r="CA7" s="38">
        <v>45.38</v>
      </c>
      <c r="CB7" s="38">
        <v>873.56</v>
      </c>
      <c r="CC7" s="38">
        <v>908.63</v>
      </c>
      <c r="CD7" s="38">
        <v>763.92</v>
      </c>
      <c r="CE7" s="38">
        <v>735.31</v>
      </c>
      <c r="CF7" s="38">
        <v>770.31</v>
      </c>
      <c r="CG7" s="38">
        <v>438.71</v>
      </c>
      <c r="CH7" s="38">
        <v>463.38</v>
      </c>
      <c r="CI7" s="38">
        <v>382.09</v>
      </c>
      <c r="CJ7" s="38">
        <v>392.03</v>
      </c>
      <c r="CK7" s="38">
        <v>376.4</v>
      </c>
      <c r="CL7" s="38">
        <v>377.04</v>
      </c>
      <c r="CM7" s="38">
        <v>15.77</v>
      </c>
      <c r="CN7" s="38">
        <v>14.23</v>
      </c>
      <c r="CO7" s="38">
        <v>13.85</v>
      </c>
      <c r="CP7" s="38">
        <v>15.38</v>
      </c>
      <c r="CQ7" s="38">
        <v>15.38</v>
      </c>
      <c r="CR7" s="38">
        <v>33.81</v>
      </c>
      <c r="CS7" s="38">
        <v>31.37</v>
      </c>
      <c r="CT7" s="38">
        <v>39.68</v>
      </c>
      <c r="CU7" s="38">
        <v>35.64</v>
      </c>
      <c r="CV7" s="38">
        <v>33.729999999999997</v>
      </c>
      <c r="CW7" s="38">
        <v>34.15</v>
      </c>
      <c r="CX7" s="38">
        <v>52.09</v>
      </c>
      <c r="CY7" s="38">
        <v>52.34</v>
      </c>
      <c r="CZ7" s="38">
        <v>53.61</v>
      </c>
      <c r="DA7" s="38">
        <v>53.26</v>
      </c>
      <c r="DB7" s="38">
        <v>54.03</v>
      </c>
      <c r="DC7" s="38">
        <v>68.7</v>
      </c>
      <c r="DD7" s="38">
        <v>67.38</v>
      </c>
      <c r="DE7" s="38">
        <v>83.95</v>
      </c>
      <c r="DF7" s="38">
        <v>82.92</v>
      </c>
      <c r="DG7" s="38">
        <v>79.989999999999995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0.05</v>
      </c>
      <c r="EM7" s="38">
        <v>0.18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黒岩　保</cp:lastModifiedBy>
  <dcterms:created xsi:type="dcterms:W3CDTF">2017-12-25T02:36:29Z</dcterms:created>
  <dcterms:modified xsi:type="dcterms:W3CDTF">2018-02-28T04:35:14Z</dcterms:modified>
  <cp:category/>
</cp:coreProperties>
</file>