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50_経営比較分析表\R1_四万十町_経営比較分析表\"/>
    </mc:Choice>
  </mc:AlternateContent>
  <workbookProtection workbookAlgorithmName="SHA-512" workbookHashValue="JC3D0U1u2rKrXXifT2AMQHftez/ZUakPoAvf4/WE7Djhc4t8fv7QKVFVNJY3TpZduhy7gMSBzu6zNNW/vzBCNg==" workbookSaltValue="zYPZyOxEolxS0QJcwUwW/Q==" workbookSpinCount="100000" lockStructure="1"/>
  <bookViews>
    <workbookView xWindow="0" yWindow="0" windowWidth="15360" windowHeight="7635"/>
  </bookViews>
  <sheets>
    <sheet name="法非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<sst xmlns="http://schemas.openxmlformats.org/spreadsheetml/2006/main" count="233" uniqueCount="117">
  <si>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</si>
  <si>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</si>
  <si>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</si>
  <si>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</si>
  <si>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</si>
  <si>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</si>
  <si>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</si>
  <si>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</si>
  <si>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</si>
  <si>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</si>
  <si>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</si>
  <si>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</si>
  <si>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</si>
  <si>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</si>
  <si>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</si>
  <si>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</si>
  <si>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</si>
  <si>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</si>
  <si>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</si>
  <si>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</si>
  <si>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</si>
  <si>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</si>
  <si>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</si>
  <si>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</si>
  <si>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</si>
  <si>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</si>
  <si>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</si>
  <si>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</si>
  <si>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</si>
  <si>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</si>
  <si>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</si>
  <si>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</si>
  <si>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</si>
  <si>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</si>
  <si>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</si>
  <si>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</si>
  <si>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</si>
  <si>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</si>
  <si>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</si>
  <si>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</si>
  <si>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</si>
  <si>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</si>
  <si>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</si>
  <si>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</si>
  <si>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</si>
  <si>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</si>
  <si>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</si>
  <si>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</si>
  <si>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</si>
  <si>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</si>
  <si>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</si>
  <si>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</si>
  <si>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</si>
  <si>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</si>
  <si>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</si>
  <si>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</si>
  <si>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</si>
  <si>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</si>
  <si>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</si>
  <si>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</si>
  <si>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</si>
  <si>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</si>
  <si>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</si>
  <si>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</si>
  <si>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</si>
  <si>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</si>
  <si>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</si>
  <si>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</si>
  <si>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</si>
  <si>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</si>
  <si>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</si>
  <si>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</si>
  <si>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</si>
  <si>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</si>
  <si>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</si>
  <si>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</si>
  <si>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</si>
  <si>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</si>
  <si>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</si>
  <si>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</si>
  <si>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</si>
  <si>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</si>
  <si>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</si>
  <si>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</si>
  <si>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</si>
  <si>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</si>
  <si>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</si>
  <si>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</si>
  <si>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</si>
  <si>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</si>
  <si>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</si>
  <si>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</si>
  <si>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</si>
  <si>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</si>
  <si>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</si>
  <si>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</si>
  <si>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</si>
  <si>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</si>
  <si>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</si>
  <si>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</si>
  <si>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</si>
  <si>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</si>
  <si>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</si>
  <si>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</si>
  <si>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</si>
  <si>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</si>
  <si>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</si>
  <si>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</si>
  <si>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</si>
  <si>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</si>
  <si>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</si>
  <si>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</si>
  <si>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</si>
  <si>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</si>
  <si>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簡易水道事業では、飲料水供給施設4施設を含め32施設を特別会計により運営している。
　過疎化が進んだ小規模集落が点在する地域では、地形上施設整備に費用が嵩むうえ、運営基盤が脆弱で独立の収入で賄いきれない分などは、一般会計から繰入れられている。
　費用が収益によってどの程度まかなわれているかを示す収益的収支比率は、全国や類似団体の平均値よりも下回っており、本町は広範な給水区域面積を抱える割に給水人口密度が低く、数多くの小規模施設の建設投資を手掛けてきた結果と言える。また、給水人口の減少、節水意識の浸透及び著しい高齢化等も影響し、現状では料金収入の増加による経営改善は見込めず、料金回収率も低いことから、他会計繰入金に依存せざるを得ない状況である。
　施設利用率は、一日給水能力に対する一日平均給水量の割合を示すもので、比較的に高い値を示しており、ほぼ良好な状況といえる。
　平成19年度に国庫補助事業の適用範囲が見直され、地方公営企業法の適用を受ける上水道事業に統合することを前提に、国の補助事業を受けて水道未普及地域の解消や老朽施設の統合整備及び、耐震化等を重要事業の柱として施設の整備・改良を図ってきた。これに伴って地方債償還金の支払額が大きくなり、収支に影響してきている。地方債残高は平成28年度、地方債償還金支払額は令和2年度をピークに緩やかに減少していくが、今後さらなる経営改善と料金改定を視野に入れた見直しが必要である。</t>
    <phoneticPr fontId="4"/>
  </si>
  <si>
    <t>老朽化した施設の更新を計画的に行ってきたが、構造物に付帯したポンプ設備や滅菌設備といった機械施設の大半は耐用年数を経過しており、老朽化が著しいため、故障が発生した時点で修繕や交換対応をしている。また、有収水率が低下していることから、配水管路の老朽化による漏水が疑われる。
　今後は、配水施設や配水管路の老朽化による漏水対策と機械設備の適正管理を行い施設全体の長寿命化を強化していく必要がある。 ※管路更新率グラフにおいて、H27年の更新率が上昇してのは新設配水管延長と誤って計上していたため、この分が高率となっていた。実際はこの年の更新率はH28年とほぼ同様の更新率である。</t>
    <phoneticPr fontId="4"/>
  </si>
  <si>
    <t>　本町は、町村合併時に水道普及率が低い旧町村があり、合併後はその解消や統合整備を重要事業の柱として施設整備を図ってきた。
　経営状況は今後一層厳しい状況が続くと予想されることから、健全経営を目指すうえで、サービスを低下させずに業務の効率化や外部委託業務の拡大を検討していく。令和２年度に水道経営の統合したため、公営企業会計方式により会計処理を行うために、資産台帳の整備、料金体系の検討、統合後の上水道事業会計への影響などを調査・分析を行っており、料金改定も含めた具体的な経営改善の対策を検討していく。</t>
    <rPh sb="137" eb="13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</si>
</sst>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11.37</c:v>
                </c:pt>
                <c:pt idx="1">
                  <c:v>7.0000000000000007E-2</c:v>
                </c:pt>
                <c:pt idx="2">
                  <c:v>0.17</c:v>
                </c:pt>
                <c:pt idx="3">
                  <c:v>0.24</c:v>
                </c:pt>
                <c:pt idx="4">
                  <c:v>0.09</c:v>
                </c:pt>
              </c:numCache>
            </c:numRef>
          </c:val>
          <c:extLst>
            <c:ext xmlns:c16="http://schemas.microsoft.com/office/drawing/2014/chart" uri="{C3380CC4-5D6E-409C-BE32-E72D297353CC}">
              <c16:uniqueId val="{00000000-5F3F-4516-96BB-1C086F7C5F4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5F3F-4516-96BB-1C086F7C5F4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79.959999999999994</c:v>
                </c:pt>
                <c:pt idx="1">
                  <c:v>73.03</c:v>
                </c:pt>
                <c:pt idx="2">
                  <c:v>72.959999999999994</c:v>
                </c:pt>
                <c:pt idx="3">
                  <c:v>74.66</c:v>
                </c:pt>
                <c:pt idx="4">
                  <c:v>73.98</c:v>
                </c:pt>
              </c:numCache>
            </c:numRef>
          </c:val>
          <c:extLst>
            <c:ext xmlns:c16="http://schemas.microsoft.com/office/drawing/2014/chart" uri="{C3380CC4-5D6E-409C-BE32-E72D297353CC}">
              <c16:uniqueId val="{00000000-3EC2-41DD-A5E3-6B6CE9F1C49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3EC2-41DD-A5E3-6B6CE9F1C49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71.040000000000006</c:v>
                </c:pt>
                <c:pt idx="1">
                  <c:v>71.349999999999994</c:v>
                </c:pt>
                <c:pt idx="2">
                  <c:v>71.22</c:v>
                </c:pt>
                <c:pt idx="3">
                  <c:v>69.069999999999993</c:v>
                </c:pt>
                <c:pt idx="4">
                  <c:v>67.84</c:v>
                </c:pt>
              </c:numCache>
            </c:numRef>
          </c:val>
          <c:extLst>
            <c:ext xmlns:c16="http://schemas.microsoft.com/office/drawing/2014/chart" uri="{C3380CC4-5D6E-409C-BE32-E72D297353CC}">
              <c16:uniqueId val="{00000000-D820-4E4B-B0EE-9530A5D6548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D820-4E4B-B0EE-9530A5D6548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59.22</c:v>
                </c:pt>
                <c:pt idx="1">
                  <c:v>57.62</c:v>
                </c:pt>
                <c:pt idx="2">
                  <c:v>64.31</c:v>
                </c:pt>
                <c:pt idx="3">
                  <c:v>59.47</c:v>
                </c:pt>
                <c:pt idx="4">
                  <c:v>52.22</c:v>
                </c:pt>
              </c:numCache>
            </c:numRef>
          </c:val>
          <c:extLst>
            <c:ext xmlns:c16="http://schemas.microsoft.com/office/drawing/2014/chart" uri="{C3380CC4-5D6E-409C-BE32-E72D297353CC}">
              <c16:uniqueId val="{00000000-FFB4-48D0-98AC-BFB41F3E834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FFB4-48D0-98AC-BFB41F3E834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CD-47D0-8DDA-DE532CB2747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D-47D0-8DDA-DE532CB2747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67-4CFE-90E2-B22984118DD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7-4CFE-90E2-B22984118DD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0-4449-A2BC-4C478CAC8C1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0-4449-A2BC-4C478CAC8C1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2-47B8-818D-DDC36C9C5D8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2-47B8-818D-DDC36C9C5D8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1989.95</c:v>
                </c:pt>
                <c:pt idx="1">
                  <c:v>1984.65</c:v>
                </c:pt>
                <c:pt idx="2">
                  <c:v>1919.32</c:v>
                </c:pt>
                <c:pt idx="3">
                  <c:v>1844.15</c:v>
                </c:pt>
                <c:pt idx="4">
                  <c:v>1885.98</c:v>
                </c:pt>
              </c:numCache>
            </c:numRef>
          </c:val>
          <c:extLst>
            <c:ext xmlns:c16="http://schemas.microsoft.com/office/drawing/2014/chart" uri="{C3380CC4-5D6E-409C-BE32-E72D297353CC}">
              <c16:uniqueId val="{00000000-DB00-40E0-9423-9EB94183A71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DB00-40E0-9423-9EB94183A71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47.11</c:v>
                </c:pt>
                <c:pt idx="1">
                  <c:v>46.89</c:v>
                </c:pt>
                <c:pt idx="2">
                  <c:v>46.91</c:v>
                </c:pt>
                <c:pt idx="3">
                  <c:v>42.37</c:v>
                </c:pt>
                <c:pt idx="4">
                  <c:v>36.89</c:v>
                </c:pt>
              </c:numCache>
            </c:numRef>
          </c:val>
          <c:extLst>
            <c:ext xmlns:c16="http://schemas.microsoft.com/office/drawing/2014/chart" uri="{C3380CC4-5D6E-409C-BE32-E72D297353CC}">
              <c16:uniqueId val="{00000000-79DD-4340-AAFE-A8DF24C4955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79DD-4340-AAFE-A8DF24C4955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305.52</c:v>
                </c:pt>
                <c:pt idx="1">
                  <c:v>310.20999999999998</c:v>
                </c:pt>
                <c:pt idx="2">
                  <c:v>307</c:v>
                </c:pt>
                <c:pt idx="3">
                  <c:v>337.33</c:v>
                </c:pt>
                <c:pt idx="4">
                  <c:v>361.89</c:v>
                </c:pt>
              </c:numCache>
            </c:numRef>
          </c:val>
          <c:extLst>
            <c:ext xmlns:c16="http://schemas.microsoft.com/office/drawing/2014/chart" uri="{C3380CC4-5D6E-409C-BE32-E72D297353CC}">
              <c16:uniqueId val="{00000000-78CC-4750-97A2-EDF6B62BE04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78CC-4750-97A2-EDF6B62BE04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四万十町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3" t="str">
        <f>データ!$M$6</f>
        <v>非設置</v>
      </c>
      <c r="AE8" s="73"/>
      <c r="AF8" s="73"/>
      <c r="AG8" s="73"/>
      <c r="AH8" s="73"/>
      <c r="AI8" s="73"/>
      <c r="AJ8" s="73"/>
      <c r="AK8" s="2"/>
      <c r="AL8" s="67">
        <f>データ!$R$6</f>
        <v>16809</v>
      </c>
      <c r="AM8" s="67"/>
      <c r="AN8" s="67"/>
      <c r="AO8" s="67"/>
      <c r="AP8" s="67"/>
      <c r="AQ8" s="67"/>
      <c r="AR8" s="67"/>
      <c r="AS8" s="67"/>
      <c r="AT8" s="66">
        <f>データ!$S$6</f>
        <v>642.28</v>
      </c>
      <c r="AU8" s="66"/>
      <c r="AV8" s="66"/>
      <c r="AW8" s="66"/>
      <c r="AX8" s="66"/>
      <c r="AY8" s="66"/>
      <c r="AZ8" s="66"/>
      <c r="BA8" s="66"/>
      <c r="BB8" s="66">
        <f>データ!$T$6</f>
        <v>26.17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69.52</v>
      </c>
      <c r="Q10" s="66"/>
      <c r="R10" s="66"/>
      <c r="S10" s="66"/>
      <c r="T10" s="66"/>
      <c r="U10" s="66"/>
      <c r="V10" s="66"/>
      <c r="W10" s="67">
        <f>データ!$Q$6</f>
        <v>2728</v>
      </c>
      <c r="X10" s="67"/>
      <c r="Y10" s="67"/>
      <c r="Z10" s="67"/>
      <c r="AA10" s="67"/>
      <c r="AB10" s="67"/>
      <c r="AC10" s="67"/>
      <c r="AD10" s="2"/>
      <c r="AE10" s="2"/>
      <c r="AF10" s="2"/>
      <c r="AG10" s="2"/>
      <c r="AH10" s="2"/>
      <c r="AI10" s="2"/>
      <c r="AJ10" s="2"/>
      <c r="AK10" s="2"/>
      <c r="AL10" s="67">
        <f>データ!$U$6</f>
        <v>11555</v>
      </c>
      <c r="AM10" s="67"/>
      <c r="AN10" s="67"/>
      <c r="AO10" s="67"/>
      <c r="AP10" s="67"/>
      <c r="AQ10" s="67"/>
      <c r="AR10" s="67"/>
      <c r="AS10" s="67"/>
      <c r="AT10" s="66">
        <f>データ!$V$6</f>
        <v>108.1</v>
      </c>
      <c r="AU10" s="66"/>
      <c r="AV10" s="66"/>
      <c r="AW10" s="66"/>
      <c r="AX10" s="66"/>
      <c r="AY10" s="66"/>
      <c r="AZ10" s="66"/>
      <c r="BA10" s="66"/>
      <c r="BB10" s="66">
        <f>データ!$W$6</f>
        <v>106.89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Yk2UrvCVDkRMAHy8Cr57s+Gx5Ts0nTqmQ7wKH+pmRnmzmnz9sdAJKrresoZxXonx6q1iC+8T3EF2AqQTsepflw==" saltValue="EaF3Ot5VyYRoNIZbOvrL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394122</v>
      </c>
      <c r="D6" s="34">
        <f t="shared" si="3"/>
        <v>47</v>
      </c>
      <c r="E6" s="34">
        <f t="shared" si="3"/>
        <v>1</v>
      </c>
      <c r="F6" s="34">
        <f t="shared" si="3"/>
        <v>0</v>
      </c>
      <c r="G6" s="34">
        <f t="shared" si="3"/>
        <v>0</v>
      </c>
      <c r="H6" s="34" t="str">
        <f t="shared" si="3"/>
        <v>高知県　四万十町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69.52</v>
      </c>
      <c r="Q6" s="35">
        <f t="shared" si="3"/>
        <v>2728</v>
      </c>
      <c r="R6" s="35">
        <f t="shared" si="3"/>
        <v>16809</v>
      </c>
      <c r="S6" s="35">
        <f t="shared" si="3"/>
        <v>642.28</v>
      </c>
      <c r="T6" s="35">
        <f t="shared" si="3"/>
        <v>26.17</v>
      </c>
      <c r="U6" s="35">
        <f t="shared" si="3"/>
        <v>11555</v>
      </c>
      <c r="V6" s="35">
        <f t="shared" si="3"/>
        <v>108.1</v>
      </c>
      <c r="W6" s="35">
        <f t="shared" si="3"/>
        <v>106.89</v>
      </c>
      <c r="X6" s="36">
        <f>IF(X7="",NA(),X7)</f>
        <v>59.22</v>
      </c>
      <c r="Y6" s="36">
        <f t="shared" ref="Y6:AG6" si="4">IF(Y7="",NA(),Y7)</f>
        <v>57.62</v>
      </c>
      <c r="Z6" s="36">
        <f t="shared" si="4"/>
        <v>64.31</v>
      </c>
      <c r="AA6" s="36">
        <f t="shared" si="4"/>
        <v>59.47</v>
      </c>
      <c r="AB6" s="36">
        <f t="shared" si="4"/>
        <v>52.22</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1989.95</v>
      </c>
      <c r="BF6" s="36">
        <f t="shared" ref="BF6:BN6" si="7">IF(BF7="",NA(),BF7)</f>
        <v>1984.65</v>
      </c>
      <c r="BG6" s="36">
        <f t="shared" si="7"/>
        <v>1919.32</v>
      </c>
      <c r="BH6" s="36">
        <f t="shared" si="7"/>
        <v>1844.15</v>
      </c>
      <c r="BI6" s="36">
        <f t="shared" si="7"/>
        <v>1885.98</v>
      </c>
      <c r="BJ6" s="36">
        <f t="shared" si="7"/>
        <v>1246.73</v>
      </c>
      <c r="BK6" s="36">
        <f t="shared" si="7"/>
        <v>1281.51</v>
      </c>
      <c r="BL6" s="36">
        <f t="shared" si="7"/>
        <v>1068.53</v>
      </c>
      <c r="BM6" s="36">
        <f t="shared" si="7"/>
        <v>995.48</v>
      </c>
      <c r="BN6" s="36">
        <f t="shared" si="7"/>
        <v>982.31</v>
      </c>
      <c r="BO6" s="35" t="str">
        <f>IF(BO7="","",IF(BO7="-","【-】","【"&amp;SUBSTITUTE(TEXT(BO7,"#,##0.00"),"-","△")&amp;"】"))</f>
        <v>【1,084.05】</v>
      </c>
      <c r="BP6" s="36">
        <f>IF(BP7="",NA(),BP7)</f>
        <v>47.11</v>
      </c>
      <c r="BQ6" s="36">
        <f t="shared" ref="BQ6:BY6" si="8">IF(BQ7="",NA(),BQ7)</f>
        <v>46.89</v>
      </c>
      <c r="BR6" s="36">
        <f t="shared" si="8"/>
        <v>46.91</v>
      </c>
      <c r="BS6" s="36">
        <f t="shared" si="8"/>
        <v>42.37</v>
      </c>
      <c r="BT6" s="36">
        <f t="shared" si="8"/>
        <v>36.89</v>
      </c>
      <c r="BU6" s="36">
        <f t="shared" si="8"/>
        <v>54.33</v>
      </c>
      <c r="BV6" s="36">
        <f t="shared" si="8"/>
        <v>55.02</v>
      </c>
      <c r="BW6" s="36">
        <f t="shared" si="8"/>
        <v>59.33</v>
      </c>
      <c r="BX6" s="36">
        <f t="shared" si="8"/>
        <v>55.46</v>
      </c>
      <c r="BY6" s="36">
        <f t="shared" si="8"/>
        <v>53.77</v>
      </c>
      <c r="BZ6" s="35" t="str">
        <f>IF(BZ7="","",IF(BZ7="-","【-】","【"&amp;SUBSTITUTE(TEXT(BZ7,"#,##0.00"),"-","△")&amp;"】"))</f>
        <v>【53.46】</v>
      </c>
      <c r="CA6" s="36">
        <f>IF(CA7="",NA(),CA7)</f>
        <v>305.52</v>
      </c>
      <c r="CB6" s="36">
        <f t="shared" ref="CB6:CJ6" si="9">IF(CB7="",NA(),CB7)</f>
        <v>310.20999999999998</v>
      </c>
      <c r="CC6" s="36">
        <f t="shared" si="9"/>
        <v>307</v>
      </c>
      <c r="CD6" s="36">
        <f t="shared" si="9"/>
        <v>337.33</v>
      </c>
      <c r="CE6" s="36">
        <f t="shared" si="9"/>
        <v>361.89</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79.959999999999994</v>
      </c>
      <c r="CM6" s="36">
        <f t="shared" ref="CM6:CU6" si="10">IF(CM7="",NA(),CM7)</f>
        <v>73.03</v>
      </c>
      <c r="CN6" s="36">
        <f t="shared" si="10"/>
        <v>72.959999999999994</v>
      </c>
      <c r="CO6" s="36">
        <f t="shared" si="10"/>
        <v>74.66</v>
      </c>
      <c r="CP6" s="36">
        <f t="shared" si="10"/>
        <v>73.98</v>
      </c>
      <c r="CQ6" s="36">
        <f t="shared" si="10"/>
        <v>59.87</v>
      </c>
      <c r="CR6" s="36">
        <f t="shared" si="10"/>
        <v>59.59</v>
      </c>
      <c r="CS6" s="36">
        <f t="shared" si="10"/>
        <v>61.79</v>
      </c>
      <c r="CT6" s="36">
        <f t="shared" si="10"/>
        <v>59.59</v>
      </c>
      <c r="CU6" s="36">
        <f t="shared" si="10"/>
        <v>58.56</v>
      </c>
      <c r="CV6" s="35" t="str">
        <f>IF(CV7="","",IF(CV7="-","【-】","【"&amp;SUBSTITUTE(TEXT(CV7,"#,##0.00"),"-","△")&amp;"】"))</f>
        <v>【54.90】</v>
      </c>
      <c r="CW6" s="36">
        <f>IF(CW7="",NA(),CW7)</f>
        <v>71.040000000000006</v>
      </c>
      <c r="CX6" s="36">
        <f t="shared" ref="CX6:DF6" si="11">IF(CX7="",NA(),CX7)</f>
        <v>71.349999999999994</v>
      </c>
      <c r="CY6" s="36">
        <f t="shared" si="11"/>
        <v>71.22</v>
      </c>
      <c r="CZ6" s="36">
        <f t="shared" si="11"/>
        <v>69.069999999999993</v>
      </c>
      <c r="DA6" s="36">
        <f t="shared" si="11"/>
        <v>67.84</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11.37</v>
      </c>
      <c r="EE6" s="36">
        <f t="shared" ref="EE6:EM6" si="14">IF(EE7="",NA(),EE7)</f>
        <v>7.0000000000000007E-2</v>
      </c>
      <c r="EF6" s="36">
        <f t="shared" si="14"/>
        <v>0.17</v>
      </c>
      <c r="EG6" s="36">
        <f t="shared" si="14"/>
        <v>0.24</v>
      </c>
      <c r="EH6" s="36">
        <f t="shared" si="14"/>
        <v>0.09</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15">
      <c r="A7" s="29"/>
      <c r="B7" s="38">
        <v>2019</v>
      </c>
      <c r="C7" s="38">
        <v>394122</v>
      </c>
      <c r="D7" s="38">
        <v>47</v>
      </c>
      <c r="E7" s="38">
        <v>1</v>
      </c>
      <c r="F7" s="38">
        <v>0</v>
      </c>
      <c r="G7" s="38">
        <v>0</v>
      </c>
      <c r="H7" s="38" t="s">
        <v>96</v>
      </c>
      <c r="I7" s="38" t="s">
        <v>97</v>
      </c>
      <c r="J7" s="38" t="s">
        <v>98</v>
      </c>
      <c r="K7" s="38" t="s">
        <v>99</v>
      </c>
      <c r="L7" s="38" t="s">
        <v>100</v>
      </c>
      <c r="M7" s="38" t="s">
        <v>101</v>
      </c>
      <c r="N7" s="39" t="s">
        <v>102</v>
      </c>
      <c r="O7" s="39" t="s">
        <v>103</v>
      </c>
      <c r="P7" s="39">
        <v>69.52</v>
      </c>
      <c r="Q7" s="39">
        <v>2728</v>
      </c>
      <c r="R7" s="39">
        <v>16809</v>
      </c>
      <c r="S7" s="39">
        <v>642.28</v>
      </c>
      <c r="T7" s="39">
        <v>26.17</v>
      </c>
      <c r="U7" s="39">
        <v>11555</v>
      </c>
      <c r="V7" s="39">
        <v>108.1</v>
      </c>
      <c r="W7" s="39">
        <v>106.89</v>
      </c>
      <c r="X7" s="39">
        <v>59.22</v>
      </c>
      <c r="Y7" s="39">
        <v>57.62</v>
      </c>
      <c r="Z7" s="39">
        <v>64.31</v>
      </c>
      <c r="AA7" s="39">
        <v>59.47</v>
      </c>
      <c r="AB7" s="39">
        <v>52.22</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1989.95</v>
      </c>
      <c r="BF7" s="39">
        <v>1984.65</v>
      </c>
      <c r="BG7" s="39">
        <v>1919.32</v>
      </c>
      <c r="BH7" s="39">
        <v>1844.15</v>
      </c>
      <c r="BI7" s="39">
        <v>1885.98</v>
      </c>
      <c r="BJ7" s="39">
        <v>1246.73</v>
      </c>
      <c r="BK7" s="39">
        <v>1281.51</v>
      </c>
      <c r="BL7" s="39">
        <v>1068.53</v>
      </c>
      <c r="BM7" s="39">
        <v>995.48</v>
      </c>
      <c r="BN7" s="39">
        <v>982.31</v>
      </c>
      <c r="BO7" s="39">
        <v>1084.05</v>
      </c>
      <c r="BP7" s="39">
        <v>47.11</v>
      </c>
      <c r="BQ7" s="39">
        <v>46.89</v>
      </c>
      <c r="BR7" s="39">
        <v>46.91</v>
      </c>
      <c r="BS7" s="39">
        <v>42.37</v>
      </c>
      <c r="BT7" s="39">
        <v>36.89</v>
      </c>
      <c r="BU7" s="39">
        <v>54.33</v>
      </c>
      <c r="BV7" s="39">
        <v>55.02</v>
      </c>
      <c r="BW7" s="39">
        <v>59.33</v>
      </c>
      <c r="BX7" s="39">
        <v>55.46</v>
      </c>
      <c r="BY7" s="39">
        <v>53.77</v>
      </c>
      <c r="BZ7" s="39">
        <v>53.46</v>
      </c>
      <c r="CA7" s="39">
        <v>305.52</v>
      </c>
      <c r="CB7" s="39">
        <v>310.20999999999998</v>
      </c>
      <c r="CC7" s="39">
        <v>307</v>
      </c>
      <c r="CD7" s="39">
        <v>337.33</v>
      </c>
      <c r="CE7" s="39">
        <v>361.89</v>
      </c>
      <c r="CF7" s="39">
        <v>341.05</v>
      </c>
      <c r="CG7" s="39">
        <v>330.62</v>
      </c>
      <c r="CH7" s="39">
        <v>279.67</v>
      </c>
      <c r="CI7" s="39">
        <v>299.77999999999997</v>
      </c>
      <c r="CJ7" s="39">
        <v>305.38</v>
      </c>
      <c r="CK7" s="39">
        <v>300.47000000000003</v>
      </c>
      <c r="CL7" s="39">
        <v>79.959999999999994</v>
      </c>
      <c r="CM7" s="39">
        <v>73.03</v>
      </c>
      <c r="CN7" s="39">
        <v>72.959999999999994</v>
      </c>
      <c r="CO7" s="39">
        <v>74.66</v>
      </c>
      <c r="CP7" s="39">
        <v>73.98</v>
      </c>
      <c r="CQ7" s="39">
        <v>59.87</v>
      </c>
      <c r="CR7" s="39">
        <v>59.59</v>
      </c>
      <c r="CS7" s="39">
        <v>61.79</v>
      </c>
      <c r="CT7" s="39">
        <v>59.59</v>
      </c>
      <c r="CU7" s="39">
        <v>58.56</v>
      </c>
      <c r="CV7" s="39">
        <v>54.9</v>
      </c>
      <c r="CW7" s="39">
        <v>71.040000000000006</v>
      </c>
      <c r="CX7" s="39">
        <v>71.349999999999994</v>
      </c>
      <c r="CY7" s="39">
        <v>71.22</v>
      </c>
      <c r="CZ7" s="39">
        <v>69.069999999999993</v>
      </c>
      <c r="DA7" s="39">
        <v>67.84</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11.37</v>
      </c>
      <c r="EE7" s="39">
        <v>7.0000000000000007E-2</v>
      </c>
      <c r="EF7" s="39">
        <v>0.17</v>
      </c>
      <c r="EG7" s="39">
        <v>0.24</v>
      </c>
      <c r="EH7" s="39">
        <v>0.09</v>
      </c>
      <c r="EI7" s="39">
        <v>0.54</v>
      </c>
      <c r="EJ7" s="39">
        <v>0.43</v>
      </c>
      <c r="EK7" s="39">
        <v>0.56000000000000005</v>
      </c>
      <c r="EL7" s="39">
        <v>0.31</v>
      </c>
      <c r="EM7" s="39">
        <v>0.42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cp:lastPrinted>2021-01-27T05:15:23Z</cp:lastPrinted>
  <dcterms:created xsi:type="dcterms:W3CDTF">2020-12-04T02:22:24Z</dcterms:created>
  <dcterms:modified xsi:type="dcterms:W3CDTF">2021-01-27T05:15:40Z</dcterms:modified>
  <cp:category/>
</cp:coreProperties>
</file>