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 その他課内業務\庁内向け提出資料\財政\☆公営企業会計\元年度公営企業に係る「経営比較分析表」の分析等について\"/>
    </mc:Choice>
  </mc:AlternateContent>
  <bookViews>
    <workbookView xWindow="0" yWindow="0" windowWidth="15360" windowHeight="7644"/>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KO52" i="4" s="1"/>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BZ31" i="4" s="1"/>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GQ30" i="4"/>
  <c r="BZ51" i="4"/>
  <c r="BZ30" i="4"/>
  <c r="BG30" i="4"/>
  <c r="AV76" i="4"/>
  <c r="KO51" i="4"/>
  <c r="FX51" i="4"/>
  <c r="BG51" i="4"/>
  <c r="FX30" i="4"/>
  <c r="LE76" i="4"/>
  <c r="KO30" i="4"/>
  <c r="HP76" i="4"/>
  <c r="FE51" i="4"/>
  <c r="HA76" i="4"/>
  <c r="AN51" i="4"/>
  <c r="FE30" i="4"/>
  <c r="AN30" i="4"/>
  <c r="AG76" i="4"/>
  <c r="JV51" i="4"/>
  <c r="KP76" i="4"/>
  <c r="JV30" i="4"/>
  <c r="R76" i="4"/>
  <c r="KA76" i="4"/>
  <c r="EL51" i="4"/>
  <c r="JC30" i="4"/>
  <c r="GL76" i="4"/>
  <c r="U51" i="4"/>
  <c r="EL30" i="4"/>
  <c r="U30" i="4"/>
  <c r="JC51" i="4"/>
</calcChain>
</file>

<file path=xl/sharedStrings.xml><?xml version="1.0" encoding="utf-8"?>
<sst xmlns="http://schemas.openxmlformats.org/spreadsheetml/2006/main" count="278" uniqueCount="142">
  <si>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</si>
  <si>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</si>
  <si>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</si>
  <si>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</si>
  <si>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</si>
  <si>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</si>
  <si>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</si>
  <si>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</si>
  <si>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</si>
  <si>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</si>
  <si>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</si>
  <si>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</si>
  <si>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</si>
  <si>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</si>
  <si>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</si>
  <si>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</si>
  <si>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</si>
  <si>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</si>
  <si>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</si>
  <si>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</si>
  <si>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</si>
  <si>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</si>
  <si>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</si>
  <si>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</si>
  <si>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</si>
  <si>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</si>
  <si>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</si>
  <si>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</si>
  <si>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</si>
  <si>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</si>
  <si>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</si>
  <si>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</si>
  <si>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</si>
  <si>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</si>
  <si>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</si>
  <si>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</si>
  <si>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</si>
  <si>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</si>
  <si>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</si>
  <si>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</si>
  <si>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</si>
  <si>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</si>
  <si>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</si>
  <si>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</si>
  <si>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</si>
  <si>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</si>
  <si>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</si>
  <si>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</si>
  <si>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</si>
  <si>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</si>
  <si>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</si>
  <si>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</si>
  <si>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</si>
  <si>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</si>
  <si>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</si>
  <si>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</si>
  <si>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</si>
  <si>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</si>
  <si>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</si>
  <si>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</si>
  <si>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</si>
  <si>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</si>
  <si>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</si>
  <si>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</si>
  <si>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</si>
  <si>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</si>
  <si>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</si>
  <si>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</si>
  <si>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</si>
  <si>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</si>
  <si>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</si>
  <si>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</si>
  <si>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</si>
  <si>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</si>
  <si>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</si>
  <si>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</si>
  <si>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</si>
  <si>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</si>
  <si>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</si>
  <si>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</si>
  <si>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</si>
  <si>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</si>
  <si>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</si>
  <si>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</si>
  <si>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</si>
  <si>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</si>
  <si>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</si>
  <si>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</si>
  <si>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</si>
  <si>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</si>
  <si>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</si>
  <si>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</si>
  <si>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</si>
  <si>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</si>
  <si>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</si>
  <si>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</si>
  <si>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</si>
  <si>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</si>
  <si>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</si>
  <si>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</si>
  <si>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</si>
  <si>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</si>
  <si>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</si>
  <si>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</si>
  <si>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</si>
  <si>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</si>
  <si>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</si>
  <si>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</si>
  <si>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</si>
  <si>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</si>
  <si>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</si>
  <si>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</si>
  <si>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</si>
  <si>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</si>
  <si>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</si>
  <si>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</si>
  <si>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</si>
  <si>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</si>
  <si>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</si>
  <si>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</si>
  <si>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</si>
  <si>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桂浜公園駐車場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</si>
  <si>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</si>
  <si>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</si>
  <si>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</si>
  <si>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</si>
  <si>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</si>
  <si>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</si>
  <si>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</si>
  <si>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</si>
  <si>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</si>
  <si>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</si>
  <si>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</si>
  <si>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</si>
  <si>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</si>
  <si>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</si>
  <si>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</si>
  <si>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</si>
  <si>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本駐車場は本市有地と国有地から構成されており，国有地の地価が不明であり，敷地地価は不明である。
　設備投資見込額については，本駐車場が広場式であり，設備等が少ないため低く抑えられている。</t>
    <phoneticPr fontId="5"/>
  </si>
  <si>
    <t>　本駐車場の稼動率は全国平均や類似施設平均値と比較して低い水準で推移している。
　これは，本駐車場は本市を代表する景勝地である桂浜公園内にあり，繁忙期を想定した大規模な収容台数であるためと考えられる。</t>
    <phoneticPr fontId="5"/>
  </si>
  <si>
    <t>　稼働率や収益的収支比率が全国平均や類似施設平均と比較すると低い数値となっているが，立地を考慮すると,本駐車場を維持していくことは，本市観光業の振興に寄与するものであると考えられる。
　また，他会計補助金への依存や，企業債残高もなく，経営の健全性は確保されているものと考えられる。</t>
    <rPh sb="32" eb="34">
      <t>スウチ</t>
    </rPh>
    <phoneticPr fontId="5"/>
  </si>
  <si>
    <t>　本駐車場の利用料金は１日単位で，最も高い車種でも800円/１日であり，収益的収支比率では全国平均や類似施設平均値との比較では低い水準ではあるものの，令和元年度の値は277.7％と黒字である。
　また，売上高ＧＯＰ比率は令和元年度は64.0％と全国平均や類似施設平均よりも高い数値となっており，収益性は確保している。他会計補助金や企業債残高もないため，ＥＢＩＴＤＡも全国平均や類似施設平均よりも高い数値となっている。</t>
    <rPh sb="75" eb="77">
      <t>レイワ</t>
    </rPh>
    <rPh sb="77" eb="78">
      <t>ガン</t>
    </rPh>
    <rPh sb="90" eb="92">
      <t>クロジ</t>
    </rPh>
    <rPh sb="110" eb="112">
      <t>レイワ</t>
    </rPh>
    <rPh sb="112" eb="113">
      <t>ガン</t>
    </rPh>
    <rPh sb="136" eb="137">
      <t>タカ</t>
    </rPh>
    <rPh sb="138" eb="140">
      <t>スウチ</t>
    </rPh>
    <rPh sb="149" eb="150">
      <t>セイ</t>
    </rPh>
    <rPh sb="199" eb="201">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</si>
</sst>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190</c:v>
                </c:pt>
                <c:pt idx="1">
                  <c:v>205.5</c:v>
                </c:pt>
                <c:pt idx="2">
                  <c:v>263.5</c:v>
                </c:pt>
                <c:pt idx="3">
                  <c:v>262</c:v>
                </c:pt>
                <c:pt idx="4">
                  <c:v>277.7</c:v>
                </c:pt>
              </c:numCache>
            </c:numRef>
          </c:val>
          <c:extLst xmlns:c16r2="http://schemas.microsoft.com/office/drawing/2015/06/chart">
            <c:ext xmlns:c16="http://schemas.microsoft.com/office/drawing/2014/chart" uri="{C3380CC4-5D6E-409C-BE32-E72D297353CC}">
              <c16:uniqueId val="{00000000-F4B3-471D-9850-0F165C7947BE}"/>
            </c:ext>
          </c:extLst>
        </c:ser>
        <c:dLbls>
          <c:showLegendKey val="0"/>
          <c:showVal val="0"/>
          <c:showCatName val="0"/>
          <c:showSerName val="0"/>
          <c:showPercent val="0"/>
          <c:showBubbleSize val="0"/>
        </c:dLbls>
        <c:gapWidth val="150"/>
        <c:axId val="614478056"/>
        <c:axId val="61448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F4B3-471D-9850-0F165C7947BE}"/>
            </c:ext>
          </c:extLst>
        </c:ser>
        <c:dLbls>
          <c:showLegendKey val="0"/>
          <c:showVal val="0"/>
          <c:showCatName val="0"/>
          <c:showSerName val="0"/>
          <c:showPercent val="0"/>
          <c:showBubbleSize val="0"/>
        </c:dLbls>
        <c:marker val="1"/>
        <c:smooth val="0"/>
        <c:axId val="614478056"/>
        <c:axId val="614485112"/>
      </c:lineChart>
      <c:catAx>
        <c:axId val="614478056"/>
        <c:scaling>
          <c:orientation val="minMax"/>
        </c:scaling>
        <c:delete val="1"/>
        <c:axPos val="b"/>
        <c:numFmt formatCode="General" sourceLinked="1"/>
        <c:majorTickMark val="none"/>
        <c:minorTickMark val="none"/>
        <c:tickLblPos val="none"/>
        <c:crossAx val="614485112"/>
        <c:crosses val="autoZero"/>
        <c:auto val="1"/>
        <c:lblAlgn val="ctr"/>
        <c:lblOffset val="100"/>
        <c:noMultiLvlLbl val="1"/>
      </c:catAx>
      <c:valAx>
        <c:axId val="61448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47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83-4850-B901-4ACBFA06F131}"/>
            </c:ext>
          </c:extLst>
        </c:ser>
        <c:dLbls>
          <c:showLegendKey val="0"/>
          <c:showVal val="0"/>
          <c:showCatName val="0"/>
          <c:showSerName val="0"/>
          <c:showPercent val="0"/>
          <c:showBubbleSize val="0"/>
        </c:dLbls>
        <c:gapWidth val="150"/>
        <c:axId val="614481192"/>
        <c:axId val="6144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7283-4850-B901-4ACBFA06F131}"/>
            </c:ext>
          </c:extLst>
        </c:ser>
        <c:dLbls>
          <c:showLegendKey val="0"/>
          <c:showVal val="0"/>
          <c:showCatName val="0"/>
          <c:showSerName val="0"/>
          <c:showPercent val="0"/>
          <c:showBubbleSize val="0"/>
        </c:dLbls>
        <c:marker val="1"/>
        <c:smooth val="0"/>
        <c:axId val="614481192"/>
        <c:axId val="614482760"/>
      </c:lineChart>
      <c:catAx>
        <c:axId val="614481192"/>
        <c:scaling>
          <c:orientation val="minMax"/>
        </c:scaling>
        <c:delete val="1"/>
        <c:axPos val="b"/>
        <c:numFmt formatCode="General" sourceLinked="1"/>
        <c:majorTickMark val="none"/>
        <c:minorTickMark val="none"/>
        <c:tickLblPos val="none"/>
        <c:crossAx val="614482760"/>
        <c:crosses val="autoZero"/>
        <c:auto val="1"/>
        <c:lblAlgn val="ctr"/>
        <c:lblOffset val="100"/>
        <c:noMultiLvlLbl val="1"/>
      </c:catAx>
      <c:valAx>
        <c:axId val="61448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48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82F-41EA-864B-C7DBFE942DDF}"/>
            </c:ext>
          </c:extLst>
        </c:ser>
        <c:dLbls>
          <c:showLegendKey val="0"/>
          <c:showVal val="0"/>
          <c:showCatName val="0"/>
          <c:showSerName val="0"/>
          <c:showPercent val="0"/>
          <c:showBubbleSize val="0"/>
        </c:dLbls>
        <c:gapWidth val="150"/>
        <c:axId val="614487072"/>
        <c:axId val="61447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82F-41EA-864B-C7DBFE942DDF}"/>
            </c:ext>
          </c:extLst>
        </c:ser>
        <c:dLbls>
          <c:showLegendKey val="0"/>
          <c:showVal val="0"/>
          <c:showCatName val="0"/>
          <c:showSerName val="0"/>
          <c:showPercent val="0"/>
          <c:showBubbleSize val="0"/>
        </c:dLbls>
        <c:marker val="1"/>
        <c:smooth val="0"/>
        <c:axId val="614487072"/>
        <c:axId val="614478448"/>
      </c:lineChart>
      <c:catAx>
        <c:axId val="614487072"/>
        <c:scaling>
          <c:orientation val="minMax"/>
        </c:scaling>
        <c:delete val="1"/>
        <c:axPos val="b"/>
        <c:numFmt formatCode="General" sourceLinked="1"/>
        <c:majorTickMark val="none"/>
        <c:minorTickMark val="none"/>
        <c:tickLblPos val="none"/>
        <c:crossAx val="614478448"/>
        <c:crosses val="autoZero"/>
        <c:auto val="1"/>
        <c:lblAlgn val="ctr"/>
        <c:lblOffset val="100"/>
        <c:noMultiLvlLbl val="1"/>
      </c:catAx>
      <c:valAx>
        <c:axId val="61447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4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B66-4B4F-80CB-2CEC7649D5B3}"/>
            </c:ext>
          </c:extLst>
        </c:ser>
        <c:dLbls>
          <c:showLegendKey val="0"/>
          <c:showVal val="0"/>
          <c:showCatName val="0"/>
          <c:showSerName val="0"/>
          <c:showPercent val="0"/>
          <c:showBubbleSize val="0"/>
        </c:dLbls>
        <c:gapWidth val="150"/>
        <c:axId val="614480800"/>
        <c:axId val="61448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B66-4B4F-80CB-2CEC7649D5B3}"/>
            </c:ext>
          </c:extLst>
        </c:ser>
        <c:dLbls>
          <c:showLegendKey val="0"/>
          <c:showVal val="0"/>
          <c:showCatName val="0"/>
          <c:showSerName val="0"/>
          <c:showPercent val="0"/>
          <c:showBubbleSize val="0"/>
        </c:dLbls>
        <c:marker val="1"/>
        <c:smooth val="0"/>
        <c:axId val="614480800"/>
        <c:axId val="614481584"/>
      </c:lineChart>
      <c:catAx>
        <c:axId val="614480800"/>
        <c:scaling>
          <c:orientation val="minMax"/>
        </c:scaling>
        <c:delete val="1"/>
        <c:axPos val="b"/>
        <c:numFmt formatCode="General" sourceLinked="1"/>
        <c:majorTickMark val="none"/>
        <c:minorTickMark val="none"/>
        <c:tickLblPos val="none"/>
        <c:crossAx val="614481584"/>
        <c:crosses val="autoZero"/>
        <c:auto val="1"/>
        <c:lblAlgn val="ctr"/>
        <c:lblOffset val="100"/>
        <c:noMultiLvlLbl val="1"/>
      </c:catAx>
      <c:valAx>
        <c:axId val="61448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48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72-4BC8-ACC9-65164DBD857A}"/>
            </c:ext>
          </c:extLst>
        </c:ser>
        <c:dLbls>
          <c:showLegendKey val="0"/>
          <c:showVal val="0"/>
          <c:showCatName val="0"/>
          <c:showSerName val="0"/>
          <c:showPercent val="0"/>
          <c:showBubbleSize val="0"/>
        </c:dLbls>
        <c:gapWidth val="150"/>
        <c:axId val="614482368"/>
        <c:axId val="61448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D572-4BC8-ACC9-65164DBD857A}"/>
            </c:ext>
          </c:extLst>
        </c:ser>
        <c:dLbls>
          <c:showLegendKey val="0"/>
          <c:showVal val="0"/>
          <c:showCatName val="0"/>
          <c:showSerName val="0"/>
          <c:showPercent val="0"/>
          <c:showBubbleSize val="0"/>
        </c:dLbls>
        <c:marker val="1"/>
        <c:smooth val="0"/>
        <c:axId val="614482368"/>
        <c:axId val="614487464"/>
      </c:lineChart>
      <c:catAx>
        <c:axId val="614482368"/>
        <c:scaling>
          <c:orientation val="minMax"/>
        </c:scaling>
        <c:delete val="1"/>
        <c:axPos val="b"/>
        <c:numFmt formatCode="General" sourceLinked="1"/>
        <c:majorTickMark val="none"/>
        <c:minorTickMark val="none"/>
        <c:tickLblPos val="none"/>
        <c:crossAx val="614487464"/>
        <c:crosses val="autoZero"/>
        <c:auto val="1"/>
        <c:lblAlgn val="ctr"/>
        <c:lblOffset val="100"/>
        <c:noMultiLvlLbl val="1"/>
      </c:catAx>
      <c:valAx>
        <c:axId val="614487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48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E0-4C87-89FF-5DDA1D31B50C}"/>
            </c:ext>
          </c:extLst>
        </c:ser>
        <c:dLbls>
          <c:showLegendKey val="0"/>
          <c:showVal val="0"/>
          <c:showCatName val="0"/>
          <c:showSerName val="0"/>
          <c:showPercent val="0"/>
          <c:showBubbleSize val="0"/>
        </c:dLbls>
        <c:gapWidth val="150"/>
        <c:axId val="614483544"/>
        <c:axId val="61447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ABE0-4C87-89FF-5DDA1D31B50C}"/>
            </c:ext>
          </c:extLst>
        </c:ser>
        <c:dLbls>
          <c:showLegendKey val="0"/>
          <c:showVal val="0"/>
          <c:showCatName val="0"/>
          <c:showSerName val="0"/>
          <c:showPercent val="0"/>
          <c:showBubbleSize val="0"/>
        </c:dLbls>
        <c:marker val="1"/>
        <c:smooth val="0"/>
        <c:axId val="614483544"/>
        <c:axId val="614476880"/>
      </c:lineChart>
      <c:catAx>
        <c:axId val="614483544"/>
        <c:scaling>
          <c:orientation val="minMax"/>
        </c:scaling>
        <c:delete val="1"/>
        <c:axPos val="b"/>
        <c:numFmt formatCode="General" sourceLinked="1"/>
        <c:majorTickMark val="none"/>
        <c:minorTickMark val="none"/>
        <c:tickLblPos val="none"/>
        <c:crossAx val="614476880"/>
        <c:crosses val="autoZero"/>
        <c:auto val="1"/>
        <c:lblAlgn val="ctr"/>
        <c:lblOffset val="100"/>
        <c:noMultiLvlLbl val="1"/>
      </c:catAx>
      <c:valAx>
        <c:axId val="61447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448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107.4</c:v>
                </c:pt>
                <c:pt idx="1">
                  <c:v>114</c:v>
                </c:pt>
                <c:pt idx="2">
                  <c:v>107.2</c:v>
                </c:pt>
                <c:pt idx="3">
                  <c:v>102.2</c:v>
                </c:pt>
                <c:pt idx="4">
                  <c:v>107</c:v>
                </c:pt>
              </c:numCache>
            </c:numRef>
          </c:val>
          <c:extLst xmlns:c16r2="http://schemas.microsoft.com/office/drawing/2015/06/chart">
            <c:ext xmlns:c16="http://schemas.microsoft.com/office/drawing/2014/chart" uri="{C3380CC4-5D6E-409C-BE32-E72D297353CC}">
              <c16:uniqueId val="{00000000-B2AA-4FEF-8E3D-60854D102725}"/>
            </c:ext>
          </c:extLst>
        </c:ser>
        <c:dLbls>
          <c:showLegendKey val="0"/>
          <c:showVal val="0"/>
          <c:showCatName val="0"/>
          <c:showSerName val="0"/>
          <c:showPercent val="0"/>
          <c:showBubbleSize val="0"/>
        </c:dLbls>
        <c:gapWidth val="150"/>
        <c:axId val="614477272"/>
        <c:axId val="6144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B2AA-4FEF-8E3D-60854D102725}"/>
            </c:ext>
          </c:extLst>
        </c:ser>
        <c:dLbls>
          <c:showLegendKey val="0"/>
          <c:showVal val="0"/>
          <c:showCatName val="0"/>
          <c:showSerName val="0"/>
          <c:showPercent val="0"/>
          <c:showBubbleSize val="0"/>
        </c:dLbls>
        <c:marker val="1"/>
        <c:smooth val="0"/>
        <c:axId val="614477272"/>
        <c:axId val="614477664"/>
      </c:lineChart>
      <c:catAx>
        <c:axId val="614477272"/>
        <c:scaling>
          <c:orientation val="minMax"/>
        </c:scaling>
        <c:delete val="1"/>
        <c:axPos val="b"/>
        <c:numFmt formatCode="General" sourceLinked="1"/>
        <c:majorTickMark val="none"/>
        <c:minorTickMark val="none"/>
        <c:tickLblPos val="none"/>
        <c:crossAx val="614477664"/>
        <c:crosses val="autoZero"/>
        <c:auto val="1"/>
        <c:lblAlgn val="ctr"/>
        <c:lblOffset val="100"/>
        <c:noMultiLvlLbl val="1"/>
      </c:catAx>
      <c:valAx>
        <c:axId val="61447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47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47.4</c:v>
                </c:pt>
                <c:pt idx="1">
                  <c:v>51.3</c:v>
                </c:pt>
                <c:pt idx="2">
                  <c:v>62</c:v>
                </c:pt>
                <c:pt idx="3">
                  <c:v>61.8</c:v>
                </c:pt>
                <c:pt idx="4">
                  <c:v>64</c:v>
                </c:pt>
              </c:numCache>
            </c:numRef>
          </c:val>
          <c:extLst xmlns:c16r2="http://schemas.microsoft.com/office/drawing/2015/06/chart">
            <c:ext xmlns:c16="http://schemas.microsoft.com/office/drawing/2014/chart" uri="{C3380CC4-5D6E-409C-BE32-E72D297353CC}">
              <c16:uniqueId val="{00000000-1134-4A2D-8022-5AC6D957593F}"/>
            </c:ext>
          </c:extLst>
        </c:ser>
        <c:dLbls>
          <c:showLegendKey val="0"/>
          <c:showVal val="0"/>
          <c:showCatName val="0"/>
          <c:showSerName val="0"/>
          <c:showPercent val="0"/>
          <c:showBubbleSize val="0"/>
        </c:dLbls>
        <c:gapWidth val="150"/>
        <c:axId val="614480408"/>
        <c:axId val="61448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1134-4A2D-8022-5AC6D957593F}"/>
            </c:ext>
          </c:extLst>
        </c:ser>
        <c:dLbls>
          <c:showLegendKey val="0"/>
          <c:showVal val="0"/>
          <c:showCatName val="0"/>
          <c:showSerName val="0"/>
          <c:showPercent val="0"/>
          <c:showBubbleSize val="0"/>
        </c:dLbls>
        <c:marker val="1"/>
        <c:smooth val="0"/>
        <c:axId val="614480408"/>
        <c:axId val="614484720"/>
      </c:lineChart>
      <c:catAx>
        <c:axId val="614480408"/>
        <c:scaling>
          <c:orientation val="minMax"/>
        </c:scaling>
        <c:delete val="1"/>
        <c:axPos val="b"/>
        <c:numFmt formatCode="General" sourceLinked="1"/>
        <c:majorTickMark val="none"/>
        <c:minorTickMark val="none"/>
        <c:tickLblPos val="none"/>
        <c:crossAx val="614484720"/>
        <c:crosses val="autoZero"/>
        <c:auto val="1"/>
        <c:lblAlgn val="ctr"/>
        <c:lblOffset val="100"/>
        <c:noMultiLvlLbl val="1"/>
      </c:catAx>
      <c:valAx>
        <c:axId val="61448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48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37083</c:v>
                </c:pt>
                <c:pt idx="1">
                  <c:v>42610</c:v>
                </c:pt>
                <c:pt idx="2">
                  <c:v>48329</c:v>
                </c:pt>
                <c:pt idx="3">
                  <c:v>45877</c:v>
                </c:pt>
                <c:pt idx="4">
                  <c:v>49503</c:v>
                </c:pt>
              </c:numCache>
            </c:numRef>
          </c:val>
          <c:extLst xmlns:c16r2="http://schemas.microsoft.com/office/drawing/2015/06/chart">
            <c:ext xmlns:c16="http://schemas.microsoft.com/office/drawing/2014/chart" uri="{C3380CC4-5D6E-409C-BE32-E72D297353CC}">
              <c16:uniqueId val="{00000000-2529-4076-99A9-2E90AD0DFC2A}"/>
            </c:ext>
          </c:extLst>
        </c:ser>
        <c:dLbls>
          <c:showLegendKey val="0"/>
          <c:showVal val="0"/>
          <c:showCatName val="0"/>
          <c:showSerName val="0"/>
          <c:showPercent val="0"/>
          <c:showBubbleSize val="0"/>
        </c:dLbls>
        <c:gapWidth val="150"/>
        <c:axId val="614485896"/>
        <c:axId val="61447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2529-4076-99A9-2E90AD0DFC2A}"/>
            </c:ext>
          </c:extLst>
        </c:ser>
        <c:dLbls>
          <c:showLegendKey val="0"/>
          <c:showVal val="0"/>
          <c:showCatName val="0"/>
          <c:showSerName val="0"/>
          <c:showPercent val="0"/>
          <c:showBubbleSize val="0"/>
        </c:dLbls>
        <c:marker val="1"/>
        <c:smooth val="0"/>
        <c:axId val="614485896"/>
        <c:axId val="614479624"/>
      </c:lineChart>
      <c:catAx>
        <c:axId val="614485896"/>
        <c:scaling>
          <c:orientation val="minMax"/>
        </c:scaling>
        <c:delete val="1"/>
        <c:axPos val="b"/>
        <c:numFmt formatCode="General" sourceLinked="1"/>
        <c:majorTickMark val="none"/>
        <c:minorTickMark val="none"/>
        <c:tickLblPos val="none"/>
        <c:crossAx val="614479624"/>
        <c:crosses val="autoZero"/>
        <c:auto val="1"/>
        <c:lblAlgn val="ctr"/>
        <c:lblOffset val="100"/>
        <c:noMultiLvlLbl val="1"/>
      </c:catAx>
      <c:valAx>
        <c:axId val="614479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448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L1" zoomScale="78" zoomScaleNormal="78"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高知県高知市　桂浜公園駐車場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17092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141</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190</v>
      </c>
      <c r="V31" s="110"/>
      <c r="W31" s="110"/>
      <c r="X31" s="110"/>
      <c r="Y31" s="110"/>
      <c r="Z31" s="110"/>
      <c r="AA31" s="110"/>
      <c r="AB31" s="110"/>
      <c r="AC31" s="110"/>
      <c r="AD31" s="110"/>
      <c r="AE31" s="110"/>
      <c r="AF31" s="110"/>
      <c r="AG31" s="110"/>
      <c r="AH31" s="110"/>
      <c r="AI31" s="110"/>
      <c r="AJ31" s="110"/>
      <c r="AK31" s="110"/>
      <c r="AL31" s="110"/>
      <c r="AM31" s="110"/>
      <c r="AN31" s="110">
        <f>データ!Z7</f>
        <v>205.5</v>
      </c>
      <c r="AO31" s="110"/>
      <c r="AP31" s="110"/>
      <c r="AQ31" s="110"/>
      <c r="AR31" s="110"/>
      <c r="AS31" s="110"/>
      <c r="AT31" s="110"/>
      <c r="AU31" s="110"/>
      <c r="AV31" s="110"/>
      <c r="AW31" s="110"/>
      <c r="AX31" s="110"/>
      <c r="AY31" s="110"/>
      <c r="AZ31" s="110"/>
      <c r="BA31" s="110"/>
      <c r="BB31" s="110"/>
      <c r="BC31" s="110"/>
      <c r="BD31" s="110"/>
      <c r="BE31" s="110"/>
      <c r="BF31" s="110"/>
      <c r="BG31" s="110">
        <f>データ!AA7</f>
        <v>263.5</v>
      </c>
      <c r="BH31" s="110"/>
      <c r="BI31" s="110"/>
      <c r="BJ31" s="110"/>
      <c r="BK31" s="110"/>
      <c r="BL31" s="110"/>
      <c r="BM31" s="110"/>
      <c r="BN31" s="110"/>
      <c r="BO31" s="110"/>
      <c r="BP31" s="110"/>
      <c r="BQ31" s="110"/>
      <c r="BR31" s="110"/>
      <c r="BS31" s="110"/>
      <c r="BT31" s="110"/>
      <c r="BU31" s="110"/>
      <c r="BV31" s="110"/>
      <c r="BW31" s="110"/>
      <c r="BX31" s="110"/>
      <c r="BY31" s="110"/>
      <c r="BZ31" s="110">
        <f>データ!AB7</f>
        <v>262</v>
      </c>
      <c r="CA31" s="110"/>
      <c r="CB31" s="110"/>
      <c r="CC31" s="110"/>
      <c r="CD31" s="110"/>
      <c r="CE31" s="110"/>
      <c r="CF31" s="110"/>
      <c r="CG31" s="110"/>
      <c r="CH31" s="110"/>
      <c r="CI31" s="110"/>
      <c r="CJ31" s="110"/>
      <c r="CK31" s="110"/>
      <c r="CL31" s="110"/>
      <c r="CM31" s="110"/>
      <c r="CN31" s="110"/>
      <c r="CO31" s="110"/>
      <c r="CP31" s="110"/>
      <c r="CQ31" s="110"/>
      <c r="CR31" s="110"/>
      <c r="CS31" s="110">
        <f>データ!AC7</f>
        <v>277.7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107.4</v>
      </c>
      <c r="JD31" s="81"/>
      <c r="JE31" s="81"/>
      <c r="JF31" s="81"/>
      <c r="JG31" s="81"/>
      <c r="JH31" s="81"/>
      <c r="JI31" s="81"/>
      <c r="JJ31" s="81"/>
      <c r="JK31" s="81"/>
      <c r="JL31" s="81"/>
      <c r="JM31" s="81"/>
      <c r="JN31" s="81"/>
      <c r="JO31" s="81"/>
      <c r="JP31" s="81"/>
      <c r="JQ31" s="81"/>
      <c r="JR31" s="81"/>
      <c r="JS31" s="81"/>
      <c r="JT31" s="81"/>
      <c r="JU31" s="82"/>
      <c r="JV31" s="80">
        <f>データ!DL7</f>
        <v>114</v>
      </c>
      <c r="JW31" s="81"/>
      <c r="JX31" s="81"/>
      <c r="JY31" s="81"/>
      <c r="JZ31" s="81"/>
      <c r="KA31" s="81"/>
      <c r="KB31" s="81"/>
      <c r="KC31" s="81"/>
      <c r="KD31" s="81"/>
      <c r="KE31" s="81"/>
      <c r="KF31" s="81"/>
      <c r="KG31" s="81"/>
      <c r="KH31" s="81"/>
      <c r="KI31" s="81"/>
      <c r="KJ31" s="81"/>
      <c r="KK31" s="81"/>
      <c r="KL31" s="81"/>
      <c r="KM31" s="81"/>
      <c r="KN31" s="82"/>
      <c r="KO31" s="80">
        <f>データ!DM7</f>
        <v>107.2</v>
      </c>
      <c r="KP31" s="81"/>
      <c r="KQ31" s="81"/>
      <c r="KR31" s="81"/>
      <c r="KS31" s="81"/>
      <c r="KT31" s="81"/>
      <c r="KU31" s="81"/>
      <c r="KV31" s="81"/>
      <c r="KW31" s="81"/>
      <c r="KX31" s="81"/>
      <c r="KY31" s="81"/>
      <c r="KZ31" s="81"/>
      <c r="LA31" s="81"/>
      <c r="LB31" s="81"/>
      <c r="LC31" s="81"/>
      <c r="LD31" s="81"/>
      <c r="LE31" s="81"/>
      <c r="LF31" s="81"/>
      <c r="LG31" s="82"/>
      <c r="LH31" s="80">
        <f>データ!DN7</f>
        <v>102.2</v>
      </c>
      <c r="LI31" s="81"/>
      <c r="LJ31" s="81"/>
      <c r="LK31" s="81"/>
      <c r="LL31" s="81"/>
      <c r="LM31" s="81"/>
      <c r="LN31" s="81"/>
      <c r="LO31" s="81"/>
      <c r="LP31" s="81"/>
      <c r="LQ31" s="81"/>
      <c r="LR31" s="81"/>
      <c r="LS31" s="81"/>
      <c r="LT31" s="81"/>
      <c r="LU31" s="81"/>
      <c r="LV31" s="81"/>
      <c r="LW31" s="81"/>
      <c r="LX31" s="81"/>
      <c r="LY31" s="81"/>
      <c r="LZ31" s="82"/>
      <c r="MA31" s="80">
        <f>データ!DO7</f>
        <v>107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138</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139</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47.4</v>
      </c>
      <c r="EM52" s="110"/>
      <c r="EN52" s="110"/>
      <c r="EO52" s="110"/>
      <c r="EP52" s="110"/>
      <c r="EQ52" s="110"/>
      <c r="ER52" s="110"/>
      <c r="ES52" s="110"/>
      <c r="ET52" s="110"/>
      <c r="EU52" s="110"/>
      <c r="EV52" s="110"/>
      <c r="EW52" s="110"/>
      <c r="EX52" s="110"/>
      <c r="EY52" s="110"/>
      <c r="EZ52" s="110"/>
      <c r="FA52" s="110"/>
      <c r="FB52" s="110"/>
      <c r="FC52" s="110"/>
      <c r="FD52" s="110"/>
      <c r="FE52" s="110">
        <f>データ!BG7</f>
        <v>51.3</v>
      </c>
      <c r="FF52" s="110"/>
      <c r="FG52" s="110"/>
      <c r="FH52" s="110"/>
      <c r="FI52" s="110"/>
      <c r="FJ52" s="110"/>
      <c r="FK52" s="110"/>
      <c r="FL52" s="110"/>
      <c r="FM52" s="110"/>
      <c r="FN52" s="110"/>
      <c r="FO52" s="110"/>
      <c r="FP52" s="110"/>
      <c r="FQ52" s="110"/>
      <c r="FR52" s="110"/>
      <c r="FS52" s="110"/>
      <c r="FT52" s="110"/>
      <c r="FU52" s="110"/>
      <c r="FV52" s="110"/>
      <c r="FW52" s="110"/>
      <c r="FX52" s="110">
        <f>データ!BH7</f>
        <v>62</v>
      </c>
      <c r="FY52" s="110"/>
      <c r="FZ52" s="110"/>
      <c r="GA52" s="110"/>
      <c r="GB52" s="110"/>
      <c r="GC52" s="110"/>
      <c r="GD52" s="110"/>
      <c r="GE52" s="110"/>
      <c r="GF52" s="110"/>
      <c r="GG52" s="110"/>
      <c r="GH52" s="110"/>
      <c r="GI52" s="110"/>
      <c r="GJ52" s="110"/>
      <c r="GK52" s="110"/>
      <c r="GL52" s="110"/>
      <c r="GM52" s="110"/>
      <c r="GN52" s="110"/>
      <c r="GO52" s="110"/>
      <c r="GP52" s="110"/>
      <c r="GQ52" s="110">
        <f>データ!BI7</f>
        <v>61.8</v>
      </c>
      <c r="GR52" s="110"/>
      <c r="GS52" s="110"/>
      <c r="GT52" s="110"/>
      <c r="GU52" s="110"/>
      <c r="GV52" s="110"/>
      <c r="GW52" s="110"/>
      <c r="GX52" s="110"/>
      <c r="GY52" s="110"/>
      <c r="GZ52" s="110"/>
      <c r="HA52" s="110"/>
      <c r="HB52" s="110"/>
      <c r="HC52" s="110"/>
      <c r="HD52" s="110"/>
      <c r="HE52" s="110"/>
      <c r="HF52" s="110"/>
      <c r="HG52" s="110"/>
      <c r="HH52" s="110"/>
      <c r="HI52" s="110"/>
      <c r="HJ52" s="110">
        <f>データ!BJ7</f>
        <v>64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37083</v>
      </c>
      <c r="JD52" s="106"/>
      <c r="JE52" s="106"/>
      <c r="JF52" s="106"/>
      <c r="JG52" s="106"/>
      <c r="JH52" s="106"/>
      <c r="JI52" s="106"/>
      <c r="JJ52" s="106"/>
      <c r="JK52" s="106"/>
      <c r="JL52" s="106"/>
      <c r="JM52" s="106"/>
      <c r="JN52" s="106"/>
      <c r="JO52" s="106"/>
      <c r="JP52" s="106"/>
      <c r="JQ52" s="106"/>
      <c r="JR52" s="106"/>
      <c r="JS52" s="106"/>
      <c r="JT52" s="106"/>
      <c r="JU52" s="106"/>
      <c r="JV52" s="106">
        <f>データ!BR7</f>
        <v>42610</v>
      </c>
      <c r="JW52" s="106"/>
      <c r="JX52" s="106"/>
      <c r="JY52" s="106"/>
      <c r="JZ52" s="106"/>
      <c r="KA52" s="106"/>
      <c r="KB52" s="106"/>
      <c r="KC52" s="106"/>
      <c r="KD52" s="106"/>
      <c r="KE52" s="106"/>
      <c r="KF52" s="106"/>
      <c r="KG52" s="106"/>
      <c r="KH52" s="106"/>
      <c r="KI52" s="106"/>
      <c r="KJ52" s="106"/>
      <c r="KK52" s="106"/>
      <c r="KL52" s="106"/>
      <c r="KM52" s="106"/>
      <c r="KN52" s="106"/>
      <c r="KO52" s="106">
        <f>データ!BS7</f>
        <v>48329</v>
      </c>
      <c r="KP52" s="106"/>
      <c r="KQ52" s="106"/>
      <c r="KR52" s="106"/>
      <c r="KS52" s="106"/>
      <c r="KT52" s="106"/>
      <c r="KU52" s="106"/>
      <c r="KV52" s="106"/>
      <c r="KW52" s="106"/>
      <c r="KX52" s="106"/>
      <c r="KY52" s="106"/>
      <c r="KZ52" s="106"/>
      <c r="LA52" s="106"/>
      <c r="LB52" s="106"/>
      <c r="LC52" s="106"/>
      <c r="LD52" s="106"/>
      <c r="LE52" s="106"/>
      <c r="LF52" s="106"/>
      <c r="LG52" s="106"/>
      <c r="LH52" s="106">
        <f>データ!BT7</f>
        <v>45877</v>
      </c>
      <c r="LI52" s="106"/>
      <c r="LJ52" s="106"/>
      <c r="LK52" s="106"/>
      <c r="LL52" s="106"/>
      <c r="LM52" s="106"/>
      <c r="LN52" s="106"/>
      <c r="LO52" s="106"/>
      <c r="LP52" s="106"/>
      <c r="LQ52" s="106"/>
      <c r="LR52" s="106"/>
      <c r="LS52" s="106"/>
      <c r="LT52" s="106"/>
      <c r="LU52" s="106"/>
      <c r="LV52" s="106"/>
      <c r="LW52" s="106"/>
      <c r="LX52" s="106"/>
      <c r="LY52" s="106"/>
      <c r="LZ52" s="106"/>
      <c r="MA52" s="106">
        <f>データ!BU7</f>
        <v>49503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8650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DH1" workbookViewId="0">
      <selection activeCell="DO8" sqref="DO8"/>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103</v>
      </c>
      <c r="AO5" s="59" t="s">
        <v>94</v>
      </c>
      <c r="AP5" s="59" t="s">
        <v>95</v>
      </c>
      <c r="AQ5" s="59" t="s">
        <v>96</v>
      </c>
      <c r="AR5" s="59" t="s">
        <v>97</v>
      </c>
      <c r="AS5" s="59" t="s">
        <v>98</v>
      </c>
      <c r="AT5" s="59" t="s">
        <v>99</v>
      </c>
      <c r="AU5" s="59" t="s">
        <v>100</v>
      </c>
      <c r="AV5" s="59" t="s">
        <v>104</v>
      </c>
      <c r="AW5" s="59" t="s">
        <v>102</v>
      </c>
      <c r="AX5" s="59" t="s">
        <v>105</v>
      </c>
      <c r="AY5" s="59" t="s">
        <v>106</v>
      </c>
      <c r="AZ5" s="59" t="s">
        <v>94</v>
      </c>
      <c r="BA5" s="59" t="s">
        <v>95</v>
      </c>
      <c r="BB5" s="59" t="s">
        <v>96</v>
      </c>
      <c r="BC5" s="59" t="s">
        <v>97</v>
      </c>
      <c r="BD5" s="59" t="s">
        <v>98</v>
      </c>
      <c r="BE5" s="59" t="s">
        <v>99</v>
      </c>
      <c r="BF5" s="59" t="s">
        <v>107</v>
      </c>
      <c r="BG5" s="59" t="s">
        <v>108</v>
      </c>
      <c r="BH5" s="59" t="s">
        <v>91</v>
      </c>
      <c r="BI5" s="59" t="s">
        <v>109</v>
      </c>
      <c r="BJ5" s="59" t="s">
        <v>93</v>
      </c>
      <c r="BK5" s="59" t="s">
        <v>94</v>
      </c>
      <c r="BL5" s="59" t="s">
        <v>95</v>
      </c>
      <c r="BM5" s="59" t="s">
        <v>96</v>
      </c>
      <c r="BN5" s="59" t="s">
        <v>97</v>
      </c>
      <c r="BO5" s="59" t="s">
        <v>98</v>
      </c>
      <c r="BP5" s="59" t="s">
        <v>99</v>
      </c>
      <c r="BQ5" s="59" t="s">
        <v>110</v>
      </c>
      <c r="BR5" s="59" t="s">
        <v>104</v>
      </c>
      <c r="BS5" s="59" t="s">
        <v>102</v>
      </c>
      <c r="BT5" s="59" t="s">
        <v>105</v>
      </c>
      <c r="BU5" s="59" t="s">
        <v>93</v>
      </c>
      <c r="BV5" s="59" t="s">
        <v>94</v>
      </c>
      <c r="BW5" s="59" t="s">
        <v>95</v>
      </c>
      <c r="BX5" s="59" t="s">
        <v>96</v>
      </c>
      <c r="BY5" s="59" t="s">
        <v>97</v>
      </c>
      <c r="BZ5" s="59" t="s">
        <v>98</v>
      </c>
      <c r="CA5" s="59" t="s">
        <v>99</v>
      </c>
      <c r="CB5" s="59" t="s">
        <v>107</v>
      </c>
      <c r="CC5" s="59" t="s">
        <v>111</v>
      </c>
      <c r="CD5" s="59" t="s">
        <v>112</v>
      </c>
      <c r="CE5" s="59" t="s">
        <v>92</v>
      </c>
      <c r="CF5" s="59" t="s">
        <v>93</v>
      </c>
      <c r="CG5" s="59" t="s">
        <v>94</v>
      </c>
      <c r="CH5" s="59" t="s">
        <v>95</v>
      </c>
      <c r="CI5" s="59" t="s">
        <v>96</v>
      </c>
      <c r="CJ5" s="59" t="s">
        <v>97</v>
      </c>
      <c r="CK5" s="59" t="s">
        <v>98</v>
      </c>
      <c r="CL5" s="59" t="s">
        <v>99</v>
      </c>
      <c r="CM5" s="150"/>
      <c r="CN5" s="150"/>
      <c r="CO5" s="59" t="s">
        <v>100</v>
      </c>
      <c r="CP5" s="59" t="s">
        <v>113</v>
      </c>
      <c r="CQ5" s="59" t="s">
        <v>102</v>
      </c>
      <c r="CR5" s="59" t="s">
        <v>92</v>
      </c>
      <c r="CS5" s="59" t="s">
        <v>114</v>
      </c>
      <c r="CT5" s="59" t="s">
        <v>94</v>
      </c>
      <c r="CU5" s="59" t="s">
        <v>95</v>
      </c>
      <c r="CV5" s="59" t="s">
        <v>96</v>
      </c>
      <c r="CW5" s="59" t="s">
        <v>97</v>
      </c>
      <c r="CX5" s="59" t="s">
        <v>98</v>
      </c>
      <c r="CY5" s="59" t="s">
        <v>99</v>
      </c>
      <c r="CZ5" s="59" t="s">
        <v>110</v>
      </c>
      <c r="DA5" s="59" t="s">
        <v>108</v>
      </c>
      <c r="DB5" s="59" t="s">
        <v>115</v>
      </c>
      <c r="DC5" s="59" t="s">
        <v>92</v>
      </c>
      <c r="DD5" s="59" t="s">
        <v>106</v>
      </c>
      <c r="DE5" s="59" t="s">
        <v>94</v>
      </c>
      <c r="DF5" s="59" t="s">
        <v>95</v>
      </c>
      <c r="DG5" s="59" t="s">
        <v>96</v>
      </c>
      <c r="DH5" s="59" t="s">
        <v>97</v>
      </c>
      <c r="DI5" s="59" t="s">
        <v>98</v>
      </c>
      <c r="DJ5" s="59" t="s">
        <v>35</v>
      </c>
      <c r="DK5" s="59" t="s">
        <v>100</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116</v>
      </c>
      <c r="B6" s="60">
        <f>B8</f>
        <v>2019</v>
      </c>
      <c r="C6" s="60">
        <f t="shared" ref="C6:X6" si="1">C8</f>
        <v>392014</v>
      </c>
      <c r="D6" s="60">
        <f t="shared" si="1"/>
        <v>47</v>
      </c>
      <c r="E6" s="60">
        <f t="shared" si="1"/>
        <v>14</v>
      </c>
      <c r="F6" s="60">
        <f t="shared" si="1"/>
        <v>0</v>
      </c>
      <c r="G6" s="60">
        <f t="shared" si="1"/>
        <v>4</v>
      </c>
      <c r="H6" s="60" t="str">
        <f>SUBSTITUTE(H8,"　","")</f>
        <v>高知県高知市</v>
      </c>
      <c r="I6" s="60" t="str">
        <f t="shared" si="1"/>
        <v>桂浜公園駐車場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44</v>
      </c>
      <c r="S6" s="62" t="str">
        <f t="shared" si="1"/>
        <v>商業施設</v>
      </c>
      <c r="T6" s="62" t="str">
        <f t="shared" si="1"/>
        <v>無</v>
      </c>
      <c r="U6" s="63">
        <f t="shared" si="1"/>
        <v>17092</v>
      </c>
      <c r="V6" s="63">
        <f t="shared" si="1"/>
        <v>500</v>
      </c>
      <c r="W6" s="63">
        <f t="shared" si="1"/>
        <v>800</v>
      </c>
      <c r="X6" s="62" t="str">
        <f t="shared" si="1"/>
        <v>利用料金制</v>
      </c>
      <c r="Y6" s="64">
        <f>IF(Y8="-",NA(),Y8)</f>
        <v>190</v>
      </c>
      <c r="Z6" s="64">
        <f t="shared" ref="Z6:AH6" si="2">IF(Z8="-",NA(),Z8)</f>
        <v>205.5</v>
      </c>
      <c r="AA6" s="64">
        <f t="shared" si="2"/>
        <v>263.5</v>
      </c>
      <c r="AB6" s="64">
        <f t="shared" si="2"/>
        <v>262</v>
      </c>
      <c r="AC6" s="64">
        <f t="shared" si="2"/>
        <v>277.7</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47.4</v>
      </c>
      <c r="BG6" s="64">
        <f t="shared" ref="BG6:BO6" si="5">IF(BG8="-",NA(),BG8)</f>
        <v>51.3</v>
      </c>
      <c r="BH6" s="64">
        <f t="shared" si="5"/>
        <v>62</v>
      </c>
      <c r="BI6" s="64">
        <f t="shared" si="5"/>
        <v>61.8</v>
      </c>
      <c r="BJ6" s="64">
        <f t="shared" si="5"/>
        <v>64</v>
      </c>
      <c r="BK6" s="64">
        <f t="shared" si="5"/>
        <v>38.200000000000003</v>
      </c>
      <c r="BL6" s="64">
        <f t="shared" si="5"/>
        <v>34.6</v>
      </c>
      <c r="BM6" s="64">
        <f t="shared" si="5"/>
        <v>37.6</v>
      </c>
      <c r="BN6" s="64">
        <f t="shared" si="5"/>
        <v>30.2</v>
      </c>
      <c r="BO6" s="64">
        <f t="shared" si="5"/>
        <v>33.9</v>
      </c>
      <c r="BP6" s="61" t="str">
        <f>IF(BP8="-","",IF(BP8="-","【-】","【"&amp;SUBSTITUTE(TEXT(BP8,"#,##0.0"),"-","△")&amp;"】"))</f>
        <v>【20.8】</v>
      </c>
      <c r="BQ6" s="65">
        <f>IF(BQ8="-",NA(),BQ8)</f>
        <v>37083</v>
      </c>
      <c r="BR6" s="65">
        <f t="shared" ref="BR6:BZ6" si="6">IF(BR8="-",NA(),BR8)</f>
        <v>42610</v>
      </c>
      <c r="BS6" s="65">
        <f t="shared" si="6"/>
        <v>48329</v>
      </c>
      <c r="BT6" s="65">
        <f t="shared" si="6"/>
        <v>45877</v>
      </c>
      <c r="BU6" s="65">
        <f t="shared" si="6"/>
        <v>49503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117</v>
      </c>
      <c r="CM6" s="63">
        <f t="shared" ref="CM6:CN6" si="7">CM8</f>
        <v>0</v>
      </c>
      <c r="CN6" s="63">
        <f t="shared" si="7"/>
        <v>8650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107.4</v>
      </c>
      <c r="DL6" s="64">
        <f t="shared" ref="DL6:DT6" si="9">IF(DL8="-",NA(),DL8)</f>
        <v>114</v>
      </c>
      <c r="DM6" s="64">
        <f t="shared" si="9"/>
        <v>107.2</v>
      </c>
      <c r="DN6" s="64">
        <f t="shared" si="9"/>
        <v>102.2</v>
      </c>
      <c r="DO6" s="64">
        <f t="shared" si="9"/>
        <v>107</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2">
      <c r="A7" s="49" t="s">
        <v>118</v>
      </c>
      <c r="B7" s="60">
        <f t="shared" ref="B7:X7" si="10">B8</f>
        <v>2019</v>
      </c>
      <c r="C7" s="60">
        <f t="shared" si="10"/>
        <v>392014</v>
      </c>
      <c r="D7" s="60">
        <f t="shared" si="10"/>
        <v>47</v>
      </c>
      <c r="E7" s="60">
        <f t="shared" si="10"/>
        <v>14</v>
      </c>
      <c r="F7" s="60">
        <f t="shared" si="10"/>
        <v>0</v>
      </c>
      <c r="G7" s="60">
        <f t="shared" si="10"/>
        <v>4</v>
      </c>
      <c r="H7" s="60" t="str">
        <f t="shared" si="10"/>
        <v>高知県　高知市</v>
      </c>
      <c r="I7" s="60" t="str">
        <f t="shared" si="10"/>
        <v>桂浜公園駐車場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44</v>
      </c>
      <c r="S7" s="62" t="str">
        <f t="shared" si="10"/>
        <v>商業施設</v>
      </c>
      <c r="T7" s="62" t="str">
        <f t="shared" si="10"/>
        <v>無</v>
      </c>
      <c r="U7" s="63">
        <f t="shared" si="10"/>
        <v>17092</v>
      </c>
      <c r="V7" s="63">
        <f t="shared" si="10"/>
        <v>500</v>
      </c>
      <c r="W7" s="63">
        <f t="shared" si="10"/>
        <v>800</v>
      </c>
      <c r="X7" s="62" t="str">
        <f t="shared" si="10"/>
        <v>利用料金制</v>
      </c>
      <c r="Y7" s="64">
        <f>Y8</f>
        <v>190</v>
      </c>
      <c r="Z7" s="64">
        <f t="shared" ref="Z7:AH7" si="11">Z8</f>
        <v>205.5</v>
      </c>
      <c r="AA7" s="64">
        <f t="shared" si="11"/>
        <v>263.5</v>
      </c>
      <c r="AB7" s="64">
        <f t="shared" si="11"/>
        <v>262</v>
      </c>
      <c r="AC7" s="64">
        <f t="shared" si="11"/>
        <v>277.7</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47.4</v>
      </c>
      <c r="BG7" s="64">
        <f t="shared" ref="BG7:BO7" si="14">BG8</f>
        <v>51.3</v>
      </c>
      <c r="BH7" s="64">
        <f t="shared" si="14"/>
        <v>62</v>
      </c>
      <c r="BI7" s="64">
        <f t="shared" si="14"/>
        <v>61.8</v>
      </c>
      <c r="BJ7" s="64">
        <f t="shared" si="14"/>
        <v>64</v>
      </c>
      <c r="BK7" s="64">
        <f t="shared" si="14"/>
        <v>38.200000000000003</v>
      </c>
      <c r="BL7" s="64">
        <f t="shared" si="14"/>
        <v>34.6</v>
      </c>
      <c r="BM7" s="64">
        <f t="shared" si="14"/>
        <v>37.6</v>
      </c>
      <c r="BN7" s="64">
        <f t="shared" si="14"/>
        <v>30.2</v>
      </c>
      <c r="BO7" s="64">
        <f t="shared" si="14"/>
        <v>33.9</v>
      </c>
      <c r="BP7" s="61"/>
      <c r="BQ7" s="65">
        <f>BQ8</f>
        <v>37083</v>
      </c>
      <c r="BR7" s="65">
        <f t="shared" ref="BR7:BZ7" si="15">BR8</f>
        <v>42610</v>
      </c>
      <c r="BS7" s="65">
        <f t="shared" si="15"/>
        <v>48329</v>
      </c>
      <c r="BT7" s="65">
        <f t="shared" si="15"/>
        <v>45877</v>
      </c>
      <c r="BU7" s="65">
        <f t="shared" si="15"/>
        <v>49503</v>
      </c>
      <c r="BV7" s="65">
        <f t="shared" si="15"/>
        <v>6967</v>
      </c>
      <c r="BW7" s="65">
        <f t="shared" si="15"/>
        <v>7138</v>
      </c>
      <c r="BX7" s="65">
        <f t="shared" si="15"/>
        <v>8131</v>
      </c>
      <c r="BY7" s="65">
        <f t="shared" si="15"/>
        <v>8076</v>
      </c>
      <c r="BZ7" s="65">
        <f t="shared" si="15"/>
        <v>8265</v>
      </c>
      <c r="CA7" s="63"/>
      <c r="CB7" s="64" t="s">
        <v>119</v>
      </c>
      <c r="CC7" s="64" t="s">
        <v>119</v>
      </c>
      <c r="CD7" s="64" t="s">
        <v>119</v>
      </c>
      <c r="CE7" s="64" t="s">
        <v>119</v>
      </c>
      <c r="CF7" s="64" t="s">
        <v>119</v>
      </c>
      <c r="CG7" s="64" t="s">
        <v>119</v>
      </c>
      <c r="CH7" s="64" t="s">
        <v>119</v>
      </c>
      <c r="CI7" s="64" t="s">
        <v>119</v>
      </c>
      <c r="CJ7" s="64" t="s">
        <v>119</v>
      </c>
      <c r="CK7" s="64" t="s">
        <v>117</v>
      </c>
      <c r="CL7" s="61"/>
      <c r="CM7" s="63">
        <f>CM8</f>
        <v>0</v>
      </c>
      <c r="CN7" s="63">
        <f>CN8</f>
        <v>8650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107.4</v>
      </c>
      <c r="DL7" s="64">
        <f t="shared" ref="DL7:DT7" si="17">DL8</f>
        <v>114</v>
      </c>
      <c r="DM7" s="64">
        <f t="shared" si="17"/>
        <v>107.2</v>
      </c>
      <c r="DN7" s="64">
        <f t="shared" si="17"/>
        <v>102.2</v>
      </c>
      <c r="DO7" s="64">
        <f t="shared" si="17"/>
        <v>107</v>
      </c>
      <c r="DP7" s="64">
        <f t="shared" si="17"/>
        <v>269</v>
      </c>
      <c r="DQ7" s="64">
        <f t="shared" si="17"/>
        <v>276.60000000000002</v>
      </c>
      <c r="DR7" s="64">
        <f t="shared" si="17"/>
        <v>274.8</v>
      </c>
      <c r="DS7" s="64">
        <f t="shared" si="17"/>
        <v>275.5</v>
      </c>
      <c r="DT7" s="64">
        <f t="shared" si="17"/>
        <v>289.2</v>
      </c>
      <c r="DU7" s="61"/>
    </row>
    <row r="8" spans="1:125" s="66" customFormat="1" x14ac:dyDescent="0.2">
      <c r="A8" s="49"/>
      <c r="B8" s="67">
        <v>2019</v>
      </c>
      <c r="C8" s="67">
        <v>392014</v>
      </c>
      <c r="D8" s="67">
        <v>47</v>
      </c>
      <c r="E8" s="67">
        <v>14</v>
      </c>
      <c r="F8" s="67">
        <v>0</v>
      </c>
      <c r="G8" s="67">
        <v>4</v>
      </c>
      <c r="H8" s="67" t="s">
        <v>120</v>
      </c>
      <c r="I8" s="67" t="s">
        <v>121</v>
      </c>
      <c r="J8" s="67" t="s">
        <v>122</v>
      </c>
      <c r="K8" s="67" t="s">
        <v>123</v>
      </c>
      <c r="L8" s="67" t="s">
        <v>124</v>
      </c>
      <c r="M8" s="67" t="s">
        <v>125</v>
      </c>
      <c r="N8" s="67" t="s">
        <v>126</v>
      </c>
      <c r="O8" s="68" t="s">
        <v>127</v>
      </c>
      <c r="P8" s="69" t="s">
        <v>128</v>
      </c>
      <c r="Q8" s="69" t="s">
        <v>129</v>
      </c>
      <c r="R8" s="70">
        <v>44</v>
      </c>
      <c r="S8" s="69" t="s">
        <v>130</v>
      </c>
      <c r="T8" s="69" t="s">
        <v>131</v>
      </c>
      <c r="U8" s="70">
        <v>17092</v>
      </c>
      <c r="V8" s="70">
        <v>500</v>
      </c>
      <c r="W8" s="70">
        <v>800</v>
      </c>
      <c r="X8" s="69" t="s">
        <v>132</v>
      </c>
      <c r="Y8" s="71">
        <v>190</v>
      </c>
      <c r="Z8" s="71">
        <v>205.5</v>
      </c>
      <c r="AA8" s="71">
        <v>263.5</v>
      </c>
      <c r="AB8" s="71">
        <v>262</v>
      </c>
      <c r="AC8" s="71">
        <v>277.7</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47.4</v>
      </c>
      <c r="BG8" s="71">
        <v>51.3</v>
      </c>
      <c r="BH8" s="71">
        <v>62</v>
      </c>
      <c r="BI8" s="71">
        <v>61.8</v>
      </c>
      <c r="BJ8" s="71">
        <v>64</v>
      </c>
      <c r="BK8" s="71">
        <v>38.200000000000003</v>
      </c>
      <c r="BL8" s="71">
        <v>34.6</v>
      </c>
      <c r="BM8" s="71">
        <v>37.6</v>
      </c>
      <c r="BN8" s="71">
        <v>30.2</v>
      </c>
      <c r="BO8" s="71">
        <v>33.9</v>
      </c>
      <c r="BP8" s="68">
        <v>20.8</v>
      </c>
      <c r="BQ8" s="72">
        <v>37083</v>
      </c>
      <c r="BR8" s="72">
        <v>42610</v>
      </c>
      <c r="BS8" s="72">
        <v>48329</v>
      </c>
      <c r="BT8" s="73">
        <v>45877</v>
      </c>
      <c r="BU8" s="73">
        <v>49503</v>
      </c>
      <c r="BV8" s="72">
        <v>6967</v>
      </c>
      <c r="BW8" s="72">
        <v>7138</v>
      </c>
      <c r="BX8" s="72">
        <v>8131</v>
      </c>
      <c r="BY8" s="72">
        <v>8076</v>
      </c>
      <c r="BZ8" s="72">
        <v>8265</v>
      </c>
      <c r="CA8" s="70">
        <v>14290</v>
      </c>
      <c r="CB8" s="71" t="s">
        <v>124</v>
      </c>
      <c r="CC8" s="71" t="s">
        <v>124</v>
      </c>
      <c r="CD8" s="71" t="s">
        <v>124</v>
      </c>
      <c r="CE8" s="71" t="s">
        <v>124</v>
      </c>
      <c r="CF8" s="71" t="s">
        <v>124</v>
      </c>
      <c r="CG8" s="71" t="s">
        <v>124</v>
      </c>
      <c r="CH8" s="71" t="s">
        <v>124</v>
      </c>
      <c r="CI8" s="71" t="s">
        <v>124</v>
      </c>
      <c r="CJ8" s="71" t="s">
        <v>124</v>
      </c>
      <c r="CK8" s="71" t="s">
        <v>124</v>
      </c>
      <c r="CL8" s="68" t="s">
        <v>124</v>
      </c>
      <c r="CM8" s="70">
        <v>0</v>
      </c>
      <c r="CN8" s="70">
        <v>8650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70.5</v>
      </c>
      <c r="DF8" s="71">
        <v>59.2</v>
      </c>
      <c r="DG8" s="71">
        <v>62.4</v>
      </c>
      <c r="DH8" s="71">
        <v>83.1</v>
      </c>
      <c r="DI8" s="71">
        <v>54.7</v>
      </c>
      <c r="DJ8" s="68">
        <v>425.4</v>
      </c>
      <c r="DK8" s="71">
        <v>107.4</v>
      </c>
      <c r="DL8" s="71">
        <v>114</v>
      </c>
      <c r="DM8" s="71">
        <v>107.2</v>
      </c>
      <c r="DN8" s="71">
        <v>102.2</v>
      </c>
      <c r="DO8" s="71">
        <v>107</v>
      </c>
      <c r="DP8" s="71">
        <v>269</v>
      </c>
      <c r="DQ8" s="71">
        <v>276.60000000000002</v>
      </c>
      <c r="DR8" s="71">
        <v>274.8</v>
      </c>
      <c r="DS8" s="71">
        <v>275.5</v>
      </c>
      <c r="DT8" s="71">
        <v>289.2</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2021-01-18T02:51:22Z</cp:lastPrinted>
  <dcterms:created xsi:type="dcterms:W3CDTF">2020-12-04T03:39:49Z</dcterms:created>
  <dcterms:modified xsi:type="dcterms:W3CDTF">2021-01-18T07:17:18Z</dcterms:modified>
  <cp:category/>
</cp:coreProperties>
</file>