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hari26.NAHARI\Desktop\★簡水★\★通常使用\☆調査関係\H30\公営企業に係る経営比較分析表（平成29年度決算）の分析等について\提出用\【経営比較分析表】2017_393029_47_010\【経営比較分析表】2017_393029_47_010\"/>
    </mc:Choice>
  </mc:AlternateContent>
  <workbookProtection workbookAlgorithmName="SHA-512" workbookHashValue="n3YfsEQiqUu96hvkuAbzWJY2U9KVXY9Keq6DPd+rS9CYBTfApGYBcp5miJpRjY5eEZnQLCQpe998LR7gxJgaow==" workbookSaltValue="V23bxDEBracFBMNfXGlJFA==" workbookSpinCount="100000" lockStructure="1"/>
  <bookViews>
    <workbookView xWindow="0" yWindow="0" windowWidth="17220" windowHeight="72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<sst xmlns="http://schemas.openxmlformats.org/spreadsheetml/2006/main" count="237" uniqueCount="123">
  <si>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</si>
  <si>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</si>
  <si>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</si>
  <si>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</si>
  <si>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</si>
  <si>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</si>
  <si>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</si>
  <si>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</si>
  <si>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</si>
  <si>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</si>
  <si>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</si>
  <si>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</si>
  <si>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</si>
  <si>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</si>
  <si>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</si>
  <si>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</si>
  <si>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</si>
  <si>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</si>
  <si>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</si>
  <si>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</si>
  <si>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</si>
  <si>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</si>
  <si>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</si>
  <si>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</si>
  <si>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</si>
  <si>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</si>
  <si>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</si>
  <si>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</si>
  <si>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</si>
  <si>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</si>
  <si>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</si>
  <si>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</si>
  <si>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</si>
  <si>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</si>
  <si>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</si>
  <si>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</si>
  <si>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</si>
  <si>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</si>
  <si>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</si>
  <si>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</si>
  <si>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</si>
  <si>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</si>
  <si>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</si>
  <si>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</si>
  <si>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</si>
  <si>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</si>
  <si>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</si>
  <si>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</si>
  <si>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</si>
  <si>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</si>
  <si>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</si>
  <si>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</si>
  <si>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</si>
  <si>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</si>
  <si>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</si>
  <si>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</si>
  <si>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</si>
  <si>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</si>
  <si>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</si>
  <si>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</si>
  <si>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</si>
  <si>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</si>
  <si>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</si>
  <si>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</si>
  <si>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</si>
  <si>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</si>
  <si>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</si>
  <si>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</si>
  <si>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</si>
  <si>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</si>
  <si>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</si>
  <si>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</si>
  <si>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</si>
  <si>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</si>
  <si>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</si>
  <si>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</si>
  <si>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</si>
  <si>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</si>
  <si>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</si>
  <si>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</si>
  <si>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</si>
  <si>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</si>
  <si>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</si>
  <si>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</si>
  <si>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</si>
  <si>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</si>
  <si>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</si>
  <si>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</si>
  <si>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</si>
  <si>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</si>
  <si>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</si>
  <si>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</si>
  <si>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</si>
  <si>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</si>
  <si>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</si>
  <si>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</si>
  <si>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</si>
  <si>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</si>
  <si>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</si>
  <si>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</si>
  <si>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</si>
  <si>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</si>
  <si>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</si>
  <si>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</si>
  <si>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</si>
  <si>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</si>
  <si>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</si>
  <si>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</si>
  <si>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</si>
  <si>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</si>
  <si>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</si>
  <si>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</si>
  <si>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</si>
  <si>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</si>
  <si>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</si>
  <si>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</si>
  <si>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</si>
  <si>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</si>
  <si>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</si>
  <si>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</si>
  <si>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及び料金回収率の該当値は平均値を上回っているが、当町の簡易水道事業は一般会計からの繰入が大きい。また債務残高が年々上昇しているが、施設及び管路の耐震化を実施しているためである</t>
    <rPh sb="73" eb="75">
      <t>シセツ</t>
    </rPh>
    <rPh sb="75" eb="76">
      <t>オヨ</t>
    </rPh>
    <rPh sb="77" eb="79">
      <t>カンロ</t>
    </rPh>
    <rPh sb="80" eb="82">
      <t>タイシン</t>
    </rPh>
    <rPh sb="82" eb="83">
      <t>カ</t>
    </rPh>
    <phoneticPr fontId="4"/>
  </si>
  <si>
    <t xml:space="preserve">当町では、平成２２年度より耐震管への布設替工事を実施しており、今年度においても布設替工事を実施している。施設についても、平成２６年度に耐震調査を実施、平成２７年度において耐震補強実施設計を実施している。今後は管路だけでなく施設の耐震化も実施していく。
</t>
    <phoneticPr fontId="4"/>
  </si>
  <si>
    <t>当町では、収入も少なく企業債を借り入れ事業を実施している状況である。策定した水道ビジョンや経営戦略を元に効率的な施設の更新や料金改定をしていかなければならない</t>
    <rPh sb="34" eb="36">
      <t>サクテイ</t>
    </rPh>
    <rPh sb="38" eb="40">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</si>
</sst>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2.09</c:v>
                </c:pt>
                <c:pt idx="1">
                  <c:v>2.8</c:v>
                </c:pt>
                <c:pt idx="2">
                  <c:v>3.11</c:v>
                </c:pt>
                <c:pt idx="3">
                  <c:v>3.89</c:v>
                </c:pt>
                <c:pt idx="4">
                  <c:v>3.34</c:v>
                </c:pt>
              </c:numCache>
            </c:numRef>
          </c:val>
          <c:extLst>
            <c:ext xmlns:c16="http://schemas.microsoft.com/office/drawing/2014/chart" uri="{C3380CC4-5D6E-409C-BE32-E72D297353CC}">
              <c16:uniqueId val="{00000000-012C-4943-A9C5-F31255BD635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012C-4943-A9C5-F31255BD635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100.56</c:v>
                </c:pt>
                <c:pt idx="1">
                  <c:v>103.54</c:v>
                </c:pt>
                <c:pt idx="2">
                  <c:v>108.72</c:v>
                </c:pt>
                <c:pt idx="3">
                  <c:v>93.39</c:v>
                </c:pt>
                <c:pt idx="4">
                  <c:v>80.16</c:v>
                </c:pt>
              </c:numCache>
            </c:numRef>
          </c:val>
          <c:extLst>
            <c:ext xmlns:c16="http://schemas.microsoft.com/office/drawing/2014/chart" uri="{C3380CC4-5D6E-409C-BE32-E72D297353CC}">
              <c16:uniqueId val="{00000000-0D27-4382-9B75-D1F295CC1A3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D27-4382-9B75-D1F295CC1A3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65.510000000000005</c:v>
                </c:pt>
                <c:pt idx="1">
                  <c:v>67.23</c:v>
                </c:pt>
                <c:pt idx="2">
                  <c:v>63.05</c:v>
                </c:pt>
                <c:pt idx="3">
                  <c:v>72.91</c:v>
                </c:pt>
                <c:pt idx="4">
                  <c:v>67.91</c:v>
                </c:pt>
              </c:numCache>
            </c:numRef>
          </c:val>
          <c:extLst>
            <c:ext xmlns:c16="http://schemas.microsoft.com/office/drawing/2014/chart" uri="{C3380CC4-5D6E-409C-BE32-E72D297353CC}">
              <c16:uniqueId val="{00000000-C0B5-433D-A982-D3D1343C030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C0B5-433D-A982-D3D1343C030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110.62</c:v>
                </c:pt>
                <c:pt idx="1">
                  <c:v>96.09</c:v>
                </c:pt>
                <c:pt idx="2">
                  <c:v>97.25</c:v>
                </c:pt>
                <c:pt idx="3">
                  <c:v>80.94</c:v>
                </c:pt>
                <c:pt idx="4">
                  <c:v>92.31</c:v>
                </c:pt>
              </c:numCache>
            </c:numRef>
          </c:val>
          <c:extLst>
            <c:ext xmlns:c16="http://schemas.microsoft.com/office/drawing/2014/chart" uri="{C3380CC4-5D6E-409C-BE32-E72D297353CC}">
              <c16:uniqueId val="{00000000-9C87-425D-A3C0-CA9D004CA99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9C87-425D-A3C0-CA9D004CA99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93-41DD-8423-757DF9FBD3B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93-41DD-8423-757DF9FBD3B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8F-4AEE-82E1-03E0FB9F62F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8F-4AEE-82E1-03E0FB9F62F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7-4112-908F-16200122A3F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7-4112-908F-16200122A3F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45-4F25-BCED-7CF07D56670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45-4F25-BCED-7CF07D56670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1028.58</c:v>
                </c:pt>
                <c:pt idx="1">
                  <c:v>1254.6600000000001</c:v>
                </c:pt>
                <c:pt idx="2">
                  <c:v>1516.9</c:v>
                </c:pt>
                <c:pt idx="3">
                  <c:v>1786.69</c:v>
                </c:pt>
                <c:pt idx="4">
                  <c:v>2066.9499999999998</c:v>
                </c:pt>
              </c:numCache>
            </c:numRef>
          </c:val>
          <c:extLst>
            <c:ext xmlns:c16="http://schemas.microsoft.com/office/drawing/2014/chart" uri="{C3380CC4-5D6E-409C-BE32-E72D297353CC}">
              <c16:uniqueId val="{00000000-A7FF-4E30-8716-8031E4EF5A3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A7FF-4E30-8716-8031E4EF5A3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109.21</c:v>
                </c:pt>
                <c:pt idx="1">
                  <c:v>94.3</c:v>
                </c:pt>
                <c:pt idx="2">
                  <c:v>89.68</c:v>
                </c:pt>
                <c:pt idx="3">
                  <c:v>58.08</c:v>
                </c:pt>
                <c:pt idx="4">
                  <c:v>59.92</c:v>
                </c:pt>
              </c:numCache>
            </c:numRef>
          </c:val>
          <c:extLst>
            <c:ext xmlns:c16="http://schemas.microsoft.com/office/drawing/2014/chart" uri="{C3380CC4-5D6E-409C-BE32-E72D297353CC}">
              <c16:uniqueId val="{00000000-A440-4126-9845-25D74AF3633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A440-4126-9845-25D74AF3633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65.930000000000007</c:v>
                </c:pt>
                <c:pt idx="1">
                  <c:v>73.38</c:v>
                </c:pt>
                <c:pt idx="2">
                  <c:v>76.81</c:v>
                </c:pt>
                <c:pt idx="3">
                  <c:v>119.09</c:v>
                </c:pt>
                <c:pt idx="4">
                  <c:v>116.14</c:v>
                </c:pt>
              </c:numCache>
            </c:numRef>
          </c:val>
          <c:extLst>
            <c:ext xmlns:c16="http://schemas.microsoft.com/office/drawing/2014/chart" uri="{C3380CC4-5D6E-409C-BE32-E72D297353CC}">
              <c16:uniqueId val="{00000000-4DC8-456C-9B30-6E7E14033B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4DC8-456C-9B30-6E7E14033B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奈半利町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3271</v>
      </c>
      <c r="AM8" s="66"/>
      <c r="AN8" s="66"/>
      <c r="AO8" s="66"/>
      <c r="AP8" s="66"/>
      <c r="AQ8" s="66"/>
      <c r="AR8" s="66"/>
      <c r="AS8" s="66"/>
      <c r="AT8" s="65">
        <f>データ!$S$6</f>
        <v>28.36</v>
      </c>
      <c r="AU8" s="65"/>
      <c r="AV8" s="65"/>
      <c r="AW8" s="65"/>
      <c r="AX8" s="65"/>
      <c r="AY8" s="65"/>
      <c r="AZ8" s="65"/>
      <c r="BA8" s="65"/>
      <c r="BB8" s="65">
        <f>データ!$T$6</f>
        <v>115.34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92.02</v>
      </c>
      <c r="Q10" s="65"/>
      <c r="R10" s="65"/>
      <c r="S10" s="65"/>
      <c r="T10" s="65"/>
      <c r="U10" s="65"/>
      <c r="V10" s="65"/>
      <c r="W10" s="66">
        <f>データ!$Q$6</f>
        <v>1234</v>
      </c>
      <c r="X10" s="66"/>
      <c r="Y10" s="66"/>
      <c r="Z10" s="66"/>
      <c r="AA10" s="66"/>
      <c r="AB10" s="66"/>
      <c r="AC10" s="66"/>
      <c r="AD10" s="2"/>
      <c r="AE10" s="2"/>
      <c r="AF10" s="2"/>
      <c r="AG10" s="2"/>
      <c r="AH10" s="2"/>
      <c r="AI10" s="2"/>
      <c r="AJ10" s="2"/>
      <c r="AK10" s="2"/>
      <c r="AL10" s="66">
        <f>データ!$U$6</f>
        <v>2985</v>
      </c>
      <c r="AM10" s="66"/>
      <c r="AN10" s="66"/>
      <c r="AO10" s="66"/>
      <c r="AP10" s="66"/>
      <c r="AQ10" s="66"/>
      <c r="AR10" s="66"/>
      <c r="AS10" s="66"/>
      <c r="AT10" s="65">
        <f>データ!$V$6</f>
        <v>4</v>
      </c>
      <c r="AU10" s="65"/>
      <c r="AV10" s="65"/>
      <c r="AW10" s="65"/>
      <c r="AX10" s="65"/>
      <c r="AY10" s="65"/>
      <c r="AZ10" s="65"/>
      <c r="BA10" s="65"/>
      <c r="BB10" s="65">
        <f>データ!$W$6</f>
        <v>746.25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H+wB8T/X2UxZ5vs3+NDHgZaP4Ktm08c3fSaydxD6h4G1mkZxUeGQFZpPtq9O+Eo8W0Kpt26bV7YvtBODkiUhvg==" saltValue="G2kDPMNd9GtD3MovQPzlx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393029</v>
      </c>
      <c r="D6" s="33">
        <f t="shared" si="3"/>
        <v>47</v>
      </c>
      <c r="E6" s="33">
        <f t="shared" si="3"/>
        <v>1</v>
      </c>
      <c r="F6" s="33">
        <f t="shared" si="3"/>
        <v>0</v>
      </c>
      <c r="G6" s="33">
        <f t="shared" si="3"/>
        <v>0</v>
      </c>
      <c r="H6" s="33" t="str">
        <f t="shared" si="3"/>
        <v>高知県　奈半利町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92.02</v>
      </c>
      <c r="Q6" s="34">
        <f t="shared" si="3"/>
        <v>1234</v>
      </c>
      <c r="R6" s="34">
        <f t="shared" si="3"/>
        <v>3271</v>
      </c>
      <c r="S6" s="34">
        <f t="shared" si="3"/>
        <v>28.36</v>
      </c>
      <c r="T6" s="34">
        <f t="shared" si="3"/>
        <v>115.34</v>
      </c>
      <c r="U6" s="34">
        <f t="shared" si="3"/>
        <v>2985</v>
      </c>
      <c r="V6" s="34">
        <f t="shared" si="3"/>
        <v>4</v>
      </c>
      <c r="W6" s="34">
        <f t="shared" si="3"/>
        <v>746.25</v>
      </c>
      <c r="X6" s="35">
        <f>IF(X7="",NA(),X7)</f>
        <v>110.62</v>
      </c>
      <c r="Y6" s="35">
        <f t="shared" ref="Y6:AG6" si="4">IF(Y7="",NA(),Y7)</f>
        <v>96.09</v>
      </c>
      <c r="Z6" s="35">
        <f t="shared" si="4"/>
        <v>97.25</v>
      </c>
      <c r="AA6" s="35">
        <f t="shared" si="4"/>
        <v>80.94</v>
      </c>
      <c r="AB6" s="35">
        <f t="shared" si="4"/>
        <v>92.31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1028.58</v>
      </c>
      <c r="BF6" s="35">
        <f t="shared" ref="BF6:BN6" si="7">IF(BF7="",NA(),BF7)</f>
        <v>1254.6600000000001</v>
      </c>
      <c r="BG6" s="35">
        <f t="shared" si="7"/>
        <v>1516.9</v>
      </c>
      <c r="BH6" s="35">
        <f t="shared" si="7"/>
        <v>1786.69</v>
      </c>
      <c r="BI6" s="35">
        <f t="shared" si="7"/>
        <v>2066.9499999999998</v>
      </c>
      <c r="BJ6" s="35">
        <f t="shared" si="7"/>
        <v>1113.76</v>
      </c>
      <c r="BK6" s="35">
        <f t="shared" si="7"/>
        <v>1125.69</v>
      </c>
      <c r="BL6" s="35">
        <f t="shared" si="7"/>
        <v>1134.67</v>
      </c>
      <c r="BM6" s="35">
        <f t="shared" si="7"/>
        <v>1144.79</v>
      </c>
      <c r="BN6" s="35">
        <f t="shared" si="7"/>
        <v>1061.58</v>
      </c>
      <c r="BO6" s="34" t="str">
        <f>IF(BO7="","",IF(BO7="-","【-】","【"&amp;SUBSTITUTE(TEXT(BO7,"#,##0.00"),"-","△")&amp;"】"))</f>
        <v>【1,141.75】</v>
      </c>
      <c r="BP6" s="35">
        <f>IF(BP7="",NA(),BP7)</f>
        <v>109.21</v>
      </c>
      <c r="BQ6" s="35">
        <f t="shared" ref="BQ6:BY6" si="8">IF(BQ7="",NA(),BQ7)</f>
        <v>94.3</v>
      </c>
      <c r="BR6" s="35">
        <f t="shared" si="8"/>
        <v>89.68</v>
      </c>
      <c r="BS6" s="35">
        <f t="shared" si="8"/>
        <v>58.08</v>
      </c>
      <c r="BT6" s="35">
        <f t="shared" si="8"/>
        <v>59.92</v>
      </c>
      <c r="BU6" s="35">
        <f t="shared" si="8"/>
        <v>34.25</v>
      </c>
      <c r="BV6" s="35">
        <f t="shared" si="8"/>
        <v>46.48</v>
      </c>
      <c r="BW6" s="35">
        <f t="shared" si="8"/>
        <v>40.6</v>
      </c>
      <c r="BX6" s="35">
        <f t="shared" si="8"/>
        <v>56.04</v>
      </c>
      <c r="BY6" s="35">
        <f t="shared" si="8"/>
        <v>58.52</v>
      </c>
      <c r="BZ6" s="34" t="str">
        <f>IF(BZ7="","",IF(BZ7="-","【-】","【"&amp;SUBSTITUTE(TEXT(BZ7,"#,##0.00"),"-","△")&amp;"】"))</f>
        <v>【54.93】</v>
      </c>
      <c r="CA6" s="35">
        <f>IF(CA7="",NA(),CA7)</f>
        <v>65.930000000000007</v>
      </c>
      <c r="CB6" s="35">
        <f t="shared" ref="CB6:CJ6" si="9">IF(CB7="",NA(),CB7)</f>
        <v>73.38</v>
      </c>
      <c r="CC6" s="35">
        <f t="shared" si="9"/>
        <v>76.81</v>
      </c>
      <c r="CD6" s="35">
        <f t="shared" si="9"/>
        <v>119.09</v>
      </c>
      <c r="CE6" s="35">
        <f t="shared" si="9"/>
        <v>116.14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100.56</v>
      </c>
      <c r="CM6" s="35">
        <f t="shared" ref="CM6:CU6" si="10">IF(CM7="",NA(),CM7)</f>
        <v>103.54</v>
      </c>
      <c r="CN6" s="35">
        <f t="shared" si="10"/>
        <v>108.72</v>
      </c>
      <c r="CO6" s="35">
        <f t="shared" si="10"/>
        <v>93.39</v>
      </c>
      <c r="CP6" s="35">
        <f t="shared" si="10"/>
        <v>80.16</v>
      </c>
      <c r="CQ6" s="35">
        <f t="shared" si="10"/>
        <v>57.55</v>
      </c>
      <c r="CR6" s="35">
        <f t="shared" si="10"/>
        <v>57.43</v>
      </c>
      <c r="CS6" s="35">
        <f t="shared" si="10"/>
        <v>57.29</v>
      </c>
      <c r="CT6" s="35">
        <f t="shared" si="10"/>
        <v>55.9</v>
      </c>
      <c r="CU6" s="35">
        <f t="shared" si="10"/>
        <v>57.3</v>
      </c>
      <c r="CV6" s="34" t="str">
        <f>IF(CV7="","",IF(CV7="-","【-】","【"&amp;SUBSTITUTE(TEXT(CV7,"#,##0.00"),"-","△")&amp;"】"))</f>
        <v>【56.91】</v>
      </c>
      <c r="CW6" s="35">
        <f>IF(CW7="",NA(),CW7)</f>
        <v>65.510000000000005</v>
      </c>
      <c r="CX6" s="35">
        <f t="shared" ref="CX6:DF6" si="11">IF(CX7="",NA(),CX7)</f>
        <v>67.23</v>
      </c>
      <c r="CY6" s="35">
        <f t="shared" si="11"/>
        <v>63.05</v>
      </c>
      <c r="CZ6" s="35">
        <f t="shared" si="11"/>
        <v>72.91</v>
      </c>
      <c r="DA6" s="35">
        <f t="shared" si="11"/>
        <v>67.91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2.09</v>
      </c>
      <c r="EE6" s="35">
        <f t="shared" ref="EE6:EM6" si="14">IF(EE7="",NA(),EE7)</f>
        <v>2.8</v>
      </c>
      <c r="EF6" s="35">
        <f t="shared" si="14"/>
        <v>3.11</v>
      </c>
      <c r="EG6" s="35">
        <f t="shared" si="14"/>
        <v>3.89</v>
      </c>
      <c r="EH6" s="35">
        <f t="shared" si="14"/>
        <v>3.34</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393029</v>
      </c>
      <c r="D7" s="37">
        <v>47</v>
      </c>
      <c r="E7" s="37">
        <v>1</v>
      </c>
      <c r="F7" s="37">
        <v>0</v>
      </c>
      <c r="G7" s="37">
        <v>0</v>
      </c>
      <c r="H7" s="37" t="s">
        <v>107</v>
      </c>
      <c r="I7" s="37" t="s">
        <v>108</v>
      </c>
      <c r="J7" s="37" t="s">
        <v>109</v>
      </c>
      <c r="K7" s="37" t="s">
        <v>110</v>
      </c>
      <c r="L7" s="37" t="s">
        <v>111</v>
      </c>
      <c r="M7" s="37" t="s">
        <v>112</v>
      </c>
      <c r="N7" s="38" t="s">
        <v>113</v>
      </c>
      <c r="O7" s="38" t="s">
        <v>114</v>
      </c>
      <c r="P7" s="38">
        <v>92.02</v>
      </c>
      <c r="Q7" s="38">
        <v>1234</v>
      </c>
      <c r="R7" s="38">
        <v>3271</v>
      </c>
      <c r="S7" s="38">
        <v>28.36</v>
      </c>
      <c r="T7" s="38">
        <v>115.34</v>
      </c>
      <c r="U7" s="38">
        <v>2985</v>
      </c>
      <c r="V7" s="38">
        <v>4</v>
      </c>
      <c r="W7" s="38">
        <v>746.25</v>
      </c>
      <c r="X7" s="38">
        <v>110.62</v>
      </c>
      <c r="Y7" s="38">
        <v>96.09</v>
      </c>
      <c r="Z7" s="38">
        <v>97.25</v>
      </c>
      <c r="AA7" s="38">
        <v>80.94</v>
      </c>
      <c r="AB7" s="38">
        <v>92.31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1028.58</v>
      </c>
      <c r="BF7" s="38">
        <v>1254.6600000000001</v>
      </c>
      <c r="BG7" s="38">
        <v>1516.9</v>
      </c>
      <c r="BH7" s="38">
        <v>1786.69</v>
      </c>
      <c r="BI7" s="38">
        <v>2066.9499999999998</v>
      </c>
      <c r="BJ7" s="38">
        <v>1113.76</v>
      </c>
      <c r="BK7" s="38">
        <v>1125.69</v>
      </c>
      <c r="BL7" s="38">
        <v>1134.67</v>
      </c>
      <c r="BM7" s="38">
        <v>1144.79</v>
      </c>
      <c r="BN7" s="38">
        <v>1061.58</v>
      </c>
      <c r="BO7" s="38">
        <v>1141.75</v>
      </c>
      <c r="BP7" s="38">
        <v>109.21</v>
      </c>
      <c r="BQ7" s="38">
        <v>94.3</v>
      </c>
      <c r="BR7" s="38">
        <v>89.68</v>
      </c>
      <c r="BS7" s="38">
        <v>58.08</v>
      </c>
      <c r="BT7" s="38">
        <v>59.92</v>
      </c>
      <c r="BU7" s="38">
        <v>34.25</v>
      </c>
      <c r="BV7" s="38">
        <v>46.48</v>
      </c>
      <c r="BW7" s="38">
        <v>40.6</v>
      </c>
      <c r="BX7" s="38">
        <v>56.04</v>
      </c>
      <c r="BY7" s="38">
        <v>58.52</v>
      </c>
      <c r="BZ7" s="38">
        <v>54.93</v>
      </c>
      <c r="CA7" s="38">
        <v>65.930000000000007</v>
      </c>
      <c r="CB7" s="38">
        <v>73.38</v>
      </c>
      <c r="CC7" s="38">
        <v>76.81</v>
      </c>
      <c r="CD7" s="38">
        <v>119.09</v>
      </c>
      <c r="CE7" s="38">
        <v>116.14</v>
      </c>
      <c r="CF7" s="38">
        <v>501.18</v>
      </c>
      <c r="CG7" s="38">
        <v>376.61</v>
      </c>
      <c r="CH7" s="38">
        <v>440.03</v>
      </c>
      <c r="CI7" s="38">
        <v>304.35000000000002</v>
      </c>
      <c r="CJ7" s="38">
        <v>296.3</v>
      </c>
      <c r="CK7" s="38">
        <v>292.18</v>
      </c>
      <c r="CL7" s="38">
        <v>100.56</v>
      </c>
      <c r="CM7" s="38">
        <v>103.54</v>
      </c>
      <c r="CN7" s="38">
        <v>108.72</v>
      </c>
      <c r="CO7" s="38">
        <v>93.39</v>
      </c>
      <c r="CP7" s="38">
        <v>80.16</v>
      </c>
      <c r="CQ7" s="38">
        <v>57.55</v>
      </c>
      <c r="CR7" s="38">
        <v>57.43</v>
      </c>
      <c r="CS7" s="38">
        <v>57.29</v>
      </c>
      <c r="CT7" s="38">
        <v>55.9</v>
      </c>
      <c r="CU7" s="38">
        <v>57.3</v>
      </c>
      <c r="CV7" s="38">
        <v>56.91</v>
      </c>
      <c r="CW7" s="38">
        <v>65.510000000000005</v>
      </c>
      <c r="CX7" s="38">
        <v>67.23</v>
      </c>
      <c r="CY7" s="38">
        <v>63.05</v>
      </c>
      <c r="CZ7" s="38">
        <v>72.91</v>
      </c>
      <c r="DA7" s="38">
        <v>67.91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2.09</v>
      </c>
      <c r="EE7" s="38">
        <v>2.8</v>
      </c>
      <c r="EF7" s="38">
        <v>3.11</v>
      </c>
      <c r="EG7" s="38">
        <v>3.89</v>
      </c>
      <c r="EH7" s="38">
        <v>3.34</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2018-12-03T08:45:24Z</dcterms:created>
  <dcterms:modified xsi:type="dcterms:W3CDTF">2019-01-17T02:59:46Z</dcterms:modified>
  <cp:category/>
</cp:coreProperties>
</file>