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suidou\補佐業務\経営比較分析\R3\"/>
    </mc:Choice>
  </mc:AlternateContent>
  <workbookProtection workbookAlgorithmName="SHA-512" workbookHashValue="HTpF+ODLmVRU7SkfJwqaFaSAGeFWN//jqIfNkyXFLBRUiVYt2rhDQozYlg82BVOjBrl1L4dgwx/qdO5RECnFLQ==" workbookSaltValue="iqxvKvemmDVCT5f6+3Khe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<sst xmlns="http://schemas.openxmlformats.org/spreadsheetml/2006/main" count="228" uniqueCount="115">
  <si>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</si>
  <si>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</si>
  <si>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</si>
  <si>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</si>
  <si>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</si>
  <si>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</si>
  <si>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</si>
  <si>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</si>
  <si>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</si>
  <si>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</si>
  <si>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</si>
  <si>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</si>
  <si>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</si>
  <si>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</si>
  <si>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</si>
  <si>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</si>
  <si>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</si>
  <si>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</si>
  <si>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</si>
  <si>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</si>
  <si>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</si>
  <si>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</si>
  <si>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</si>
  <si>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</si>
  <si>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</si>
  <si>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</si>
  <si>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</si>
  <si>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</si>
  <si>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</si>
  <si>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</si>
  <si>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</si>
  <si>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</si>
  <si>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</si>
  <si>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</si>
  <si>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</si>
  <si>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</si>
  <si>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</si>
  <si>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</si>
  <si>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</si>
  <si>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</si>
  <si>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</si>
  <si>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</si>
  <si>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</si>
  <si>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</si>
  <si>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</si>
  <si>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</si>
  <si>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</si>
  <si>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</si>
  <si>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</si>
  <si>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</si>
  <si>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</si>
  <si>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</si>
  <si>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</si>
  <si>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</si>
  <si>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</si>
  <si>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</si>
  <si>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</si>
  <si>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</si>
  <si>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</si>
  <si>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</si>
  <si>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</si>
  <si>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</si>
  <si>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</si>
  <si>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</si>
  <si>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</si>
  <si>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</si>
  <si>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</si>
  <si>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</si>
  <si>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</si>
  <si>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</si>
  <si>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</si>
  <si>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</si>
  <si>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</si>
  <si>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</si>
  <si>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</si>
  <si>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</si>
  <si>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</si>
  <si>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</si>
  <si>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</si>
  <si>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</si>
  <si>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</si>
  <si>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</si>
  <si>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</si>
  <si>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</si>
  <si>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</si>
  <si>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</si>
  <si>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</si>
  <si>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</si>
  <si>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</si>
  <si>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</si>
  <si>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</si>
  <si>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</si>
  <si>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</si>
  <si>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土佐清水市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</si>
  <si>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</si>
  <si>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</si>
  <si>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</si>
  <si>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</si>
  <si>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</si>
  <si>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</si>
  <si>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</si>
  <si>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</si>
  <si>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</si>
  <si>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</si>
  <si>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</si>
  <si>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</si>
  <si>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</si>
  <si>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</si>
  <si>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</si>
  <si>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</si>
  <si>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</si>
  <si>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</si>
  <si>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及び流動比率は100％以上ではあるが昨年度より類似団体平均値との差が広がった、料金回収率は昨年度より14ポイント近く下がってしまった、これは給水原価が上がったためと思われるが、経営状況は比較的健全な水準と考えられる。
　ただし、企業債残高対給水収益比率は類似団体平均値より高く推移していることから、今後の企業債発行の抑制等対応を要する。
　また、施設利用率及び有収率が類似団体平均値を下回って推移しており、今後の施設更新の際には施設の適正規模検討実施、管路の計画的な漏水調査を実施し、効率的な経営に努める。</t>
    <rPh sb="25" eb="28">
      <t>サクネンド</t>
    </rPh>
    <rPh sb="39" eb="40">
      <t>サ</t>
    </rPh>
    <rPh sb="41" eb="42">
      <t>ヒロ</t>
    </rPh>
    <rPh sb="52" eb="55">
      <t>サクネンド</t>
    </rPh>
    <rPh sb="63" eb="64">
      <t>チカ</t>
    </rPh>
    <rPh sb="65" eb="66">
      <t>サ</t>
    </rPh>
    <rPh sb="82" eb="83">
      <t>ア</t>
    </rPh>
    <rPh sb="89" eb="90">
      <t>オモ</t>
    </rPh>
    <phoneticPr fontId="4"/>
  </si>
  <si>
    <t>　有形固定資産減価償却率は一時的に数値は下がっているが、引き続き施設更新を要することが推測され、管路経年化率は横ばいであるが今後経年化率の増加は予想され、管路更新率の数値が上がっていない。これらの事から、施設更新の取組強化に努める。</t>
    <rPh sb="13" eb="16">
      <t>イチジテキ</t>
    </rPh>
    <rPh sb="17" eb="19">
      <t>スウチ</t>
    </rPh>
    <rPh sb="20" eb="21">
      <t>サ</t>
    </rPh>
    <rPh sb="28" eb="29">
      <t>ヒ</t>
    </rPh>
    <rPh sb="30" eb="31">
      <t>ツヅ</t>
    </rPh>
    <phoneticPr fontId="4"/>
  </si>
  <si>
    <t>　現状では、経営の健全性は保たれているが、人口減少等による水道料金収入の減少が見込まれる一方、老朽化施設更新が急務となっている。
　更新計画や水道事業経営戦略を基に、施設整備の合理化や各種必要費用のより効果的かつ経済的な手法を検討し、経営基盤の強化を図っていく。</t>
    <rPh sb="66" eb="68">
      <t>コウシン</t>
    </rPh>
    <rPh sb="68" eb="7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</si>
</sst>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1.33</c:v>
                </c:pt>
                <c:pt idx="1">
                  <c:v>1.19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48-4E23-BB85-9FFD18A674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E348-4E23-BB85-9FFD18A674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38.97</c:v>
                </c:pt>
                <c:pt idx="1">
                  <c:v>39.700000000000003</c:v>
                </c:pt>
                <c:pt idx="2">
                  <c:v>39.81</c:v>
                </c:pt>
                <c:pt idx="3">
                  <c:v>39.4</c:v>
                </c:pt>
                <c:pt idx="4">
                  <c:v>37.24</c:v>
                </c:pt>
              </c:numCache>
            </c:numRef>
          </c:val>
          <c:extLst>
            <c:ext xmlns:c16="http://schemas.microsoft.com/office/drawing/2014/chart" uri="{C3380CC4-5D6E-409C-BE32-E72D297353CC}">
              <c16:uniqueId val="{00000000-B8AA-41D2-9812-5725152714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B8AA-41D2-9812-5725152714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75.23</c:v>
                </c:pt>
                <c:pt idx="1">
                  <c:v>72.37</c:v>
                </c:pt>
                <c:pt idx="2">
                  <c:v>70.040000000000006</c:v>
                </c:pt>
                <c:pt idx="3">
                  <c:v>68.16</c:v>
                </c:pt>
                <c:pt idx="4">
                  <c:v>67.739999999999995</c:v>
                </c:pt>
              </c:numCache>
            </c:numRef>
          </c:val>
          <c:extLst>
            <c:ext xmlns:c16="http://schemas.microsoft.com/office/drawing/2014/chart" uri="{C3380CC4-5D6E-409C-BE32-E72D297353CC}">
              <c16:uniqueId val="{00000000-8AA4-4CA9-84A4-741157B3A7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AA4-4CA9-84A4-741157B3A7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102.33</c:v>
                </c:pt>
                <c:pt idx="1">
                  <c:v>100.76</c:v>
                </c:pt>
                <c:pt idx="2">
                  <c:v>109.37</c:v>
                </c:pt>
                <c:pt idx="3">
                  <c:v>106.7</c:v>
                </c:pt>
                <c:pt idx="4">
                  <c:v>103.11</c:v>
                </c:pt>
              </c:numCache>
            </c:numRef>
          </c:val>
          <c:extLst>
            <c:ext xmlns:c16="http://schemas.microsoft.com/office/drawing/2014/chart" uri="{C3380CC4-5D6E-409C-BE32-E72D297353CC}">
              <c16:uniqueId val="{00000000-3323-4C5B-933A-DA588D9184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3323-4C5B-933A-DA588D9184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52.63</c:v>
                </c:pt>
                <c:pt idx="1">
                  <c:v>50.26</c:v>
                </c:pt>
                <c:pt idx="2">
                  <c:v>52.16</c:v>
                </c:pt>
                <c:pt idx="3">
                  <c:v>51.72</c:v>
                </c:pt>
                <c:pt idx="4">
                  <c:v>48.44</c:v>
                </c:pt>
              </c:numCache>
            </c:numRef>
          </c:val>
          <c:extLst>
            <c:ext xmlns:c16="http://schemas.microsoft.com/office/drawing/2014/chart" uri="{C3380CC4-5D6E-409C-BE32-E72D297353CC}">
              <c16:uniqueId val="{00000000-CDE7-44B0-989A-09DAA00EEC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CDE7-44B0-989A-09DAA00EEC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8.02</c:v>
                </c:pt>
                <c:pt idx="1">
                  <c:v>7.96</c:v>
                </c:pt>
                <c:pt idx="2">
                  <c:v>7.96</c:v>
                </c:pt>
                <c:pt idx="3">
                  <c:v>7.96</c:v>
                </c:pt>
                <c:pt idx="4">
                  <c:v>7.96</c:v>
                </c:pt>
              </c:numCache>
            </c:numRef>
          </c:val>
          <c:extLst>
            <c:ext xmlns:c16="http://schemas.microsoft.com/office/drawing/2014/chart" uri="{C3380CC4-5D6E-409C-BE32-E72D297353CC}">
              <c16:uniqueId val="{00000000-8A65-438C-AACB-594C91690C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8A65-438C-AACB-594C91690C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5A-4A57-942A-7F250D898F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5C5A-4A57-942A-7F250D898F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188</c:v>
                </c:pt>
                <c:pt idx="1">
                  <c:v>180.69</c:v>
                </c:pt>
                <c:pt idx="2">
                  <c:v>265.93</c:v>
                </c:pt>
                <c:pt idx="3">
                  <c:v>386.45</c:v>
                </c:pt>
                <c:pt idx="4">
                  <c:v>272.58999999999997</c:v>
                </c:pt>
              </c:numCache>
            </c:numRef>
          </c:val>
          <c:extLst>
            <c:ext xmlns:c16="http://schemas.microsoft.com/office/drawing/2014/chart" uri="{C3380CC4-5D6E-409C-BE32-E72D297353CC}">
              <c16:uniqueId val="{00000000-D2B4-4F81-BABF-F2F58D451E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D2B4-4F81-BABF-F2F58D451E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563.14</c:v>
                </c:pt>
                <c:pt idx="1">
                  <c:v>660.1</c:v>
                </c:pt>
                <c:pt idx="2">
                  <c:v>631.46</c:v>
                </c:pt>
                <c:pt idx="3">
                  <c:v>625.9</c:v>
                </c:pt>
                <c:pt idx="4">
                  <c:v>750.42</c:v>
                </c:pt>
              </c:numCache>
            </c:numRef>
          </c:val>
          <c:extLst>
            <c:ext xmlns:c16="http://schemas.microsoft.com/office/drawing/2014/chart" uri="{C3380CC4-5D6E-409C-BE32-E72D297353CC}">
              <c16:uniqueId val="{00000000-957D-4802-B664-20A35E5F2E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57D-4802-B664-20A35E5F2E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97.49</c:v>
                </c:pt>
                <c:pt idx="1">
                  <c:v>95.98</c:v>
                </c:pt>
                <c:pt idx="2">
                  <c:v>106.76</c:v>
                </c:pt>
                <c:pt idx="3">
                  <c:v>103.85</c:v>
                </c:pt>
                <c:pt idx="4">
                  <c:v>89.93</c:v>
                </c:pt>
              </c:numCache>
            </c:numRef>
          </c:val>
          <c:extLst>
            <c:ext xmlns:c16="http://schemas.microsoft.com/office/drawing/2014/chart" uri="{C3380CC4-5D6E-409C-BE32-E72D297353CC}">
              <c16:uniqueId val="{00000000-27C0-4758-90C4-9741E2B8D9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27C0-4758-90C4-9741E2B8D9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131.19999999999999</c:v>
                </c:pt>
                <c:pt idx="1">
                  <c:v>133.36000000000001</c:v>
                </c:pt>
                <c:pt idx="2">
                  <c:v>129.75</c:v>
                </c:pt>
                <c:pt idx="3">
                  <c:v>138.25</c:v>
                </c:pt>
                <c:pt idx="4">
                  <c:v>151.82</c:v>
                </c:pt>
              </c:numCache>
            </c:numRef>
          </c:val>
          <c:extLst>
            <c:ext xmlns:c16="http://schemas.microsoft.com/office/drawing/2014/chart" uri="{C3380CC4-5D6E-409C-BE32-E72D297353CC}">
              <c16:uniqueId val="{00000000-1013-4E04-A1A3-6AFA015C49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1013-4E04-A1A3-6AFA015C49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土佐清水市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12978</v>
      </c>
      <c r="AM8" s="71"/>
      <c r="AN8" s="71"/>
      <c r="AO8" s="71"/>
      <c r="AP8" s="71"/>
      <c r="AQ8" s="71"/>
      <c r="AR8" s="71"/>
      <c r="AS8" s="71"/>
      <c r="AT8" s="67">
        <f>データ!$S$6</f>
        <v>266.33999999999997</v>
      </c>
      <c r="AU8" s="68"/>
      <c r="AV8" s="68"/>
      <c r="AW8" s="68"/>
      <c r="AX8" s="68"/>
      <c r="AY8" s="68"/>
      <c r="AZ8" s="68"/>
      <c r="BA8" s="68"/>
      <c r="BB8" s="70">
        <f>データ!$T$6</f>
        <v>48.73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61.56</v>
      </c>
      <c r="J10" s="68"/>
      <c r="K10" s="68"/>
      <c r="L10" s="68"/>
      <c r="M10" s="68"/>
      <c r="N10" s="68"/>
      <c r="O10" s="69"/>
      <c r="P10" s="70">
        <f>データ!$P$6</f>
        <v>98.35</v>
      </c>
      <c r="Q10" s="70"/>
      <c r="R10" s="70"/>
      <c r="S10" s="70"/>
      <c r="T10" s="70"/>
      <c r="U10" s="70"/>
      <c r="V10" s="70"/>
      <c r="W10" s="71">
        <f>データ!$Q$6</f>
        <v>2750</v>
      </c>
      <c r="X10" s="71"/>
      <c r="Y10" s="71"/>
      <c r="Z10" s="71"/>
      <c r="AA10" s="71"/>
      <c r="AB10" s="71"/>
      <c r="AC10" s="71"/>
      <c r="AD10" s="2"/>
      <c r="AE10" s="2"/>
      <c r="AF10" s="2"/>
      <c r="AG10" s="2"/>
      <c r="AH10" s="4"/>
      <c r="AI10" s="4"/>
      <c r="AJ10" s="4"/>
      <c r="AK10" s="4"/>
      <c r="AL10" s="71">
        <f>データ!$U$6</f>
        <v>12579</v>
      </c>
      <c r="AM10" s="71"/>
      <c r="AN10" s="71"/>
      <c r="AO10" s="71"/>
      <c r="AP10" s="71"/>
      <c r="AQ10" s="71"/>
      <c r="AR10" s="71"/>
      <c r="AS10" s="71"/>
      <c r="AT10" s="67">
        <f>データ!$V$6</f>
        <v>2.93</v>
      </c>
      <c r="AU10" s="68"/>
      <c r="AV10" s="68"/>
      <c r="AW10" s="68"/>
      <c r="AX10" s="68"/>
      <c r="AY10" s="68"/>
      <c r="AZ10" s="68"/>
      <c r="BA10" s="68"/>
      <c r="BB10" s="70">
        <f>データ!$W$6</f>
        <v>4293.17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7+Zz0ZXFLi8yHnjvArORwHwRR7/gV4CJeuPQ/582nmLucBM3+9wDpe+vP6Tx8iKBJ4+DhafzKpeDDUN/+5pDA==" saltValue="rqT0VCaBQe/tjCwVx1XP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392090</v>
      </c>
      <c r="D6" s="34">
        <f t="shared" si="3"/>
        <v>46</v>
      </c>
      <c r="E6" s="34">
        <f t="shared" si="3"/>
        <v>1</v>
      </c>
      <c r="F6" s="34">
        <f t="shared" si="3"/>
        <v>0</v>
      </c>
      <c r="G6" s="34">
        <f t="shared" si="3"/>
        <v>1</v>
      </c>
      <c r="H6" s="34" t="str">
        <f t="shared" si="3"/>
        <v>高知県　土佐清水市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61.56</v>
      </c>
      <c r="P6" s="35">
        <f t="shared" si="3"/>
        <v>98.35</v>
      </c>
      <c r="Q6" s="35">
        <f t="shared" si="3"/>
        <v>2750</v>
      </c>
      <c r="R6" s="35">
        <f t="shared" si="3"/>
        <v>12978</v>
      </c>
      <c r="S6" s="35">
        <f t="shared" si="3"/>
        <v>266.33999999999997</v>
      </c>
      <c r="T6" s="35">
        <f t="shared" si="3"/>
        <v>48.73</v>
      </c>
      <c r="U6" s="35">
        <f t="shared" si="3"/>
        <v>12579</v>
      </c>
      <c r="V6" s="35">
        <f t="shared" si="3"/>
        <v>2.93</v>
      </c>
      <c r="W6" s="35">
        <f t="shared" si="3"/>
        <v>4293.17</v>
      </c>
      <c r="X6" s="36">
        <f>IF(X7="",NA(),X7)</f>
        <v>102.33</v>
      </c>
      <c r="Y6" s="36">
        <f t="shared" ref="Y6:AG6" si="4">IF(Y7="",NA(),Y7)</f>
        <v>100.76</v>
      </c>
      <c r="Z6" s="36">
        <f t="shared" si="4"/>
        <v>109.37</v>
      </c>
      <c r="AA6" s="36">
        <f t="shared" si="4"/>
        <v>106.7</v>
      </c>
      <c r="AB6" s="36">
        <f t="shared" si="4"/>
        <v>103.11</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188</v>
      </c>
      <c r="AU6" s="36">
        <f t="shared" ref="AU6:BC6" si="6">IF(AU7="",NA(),AU7)</f>
        <v>180.69</v>
      </c>
      <c r="AV6" s="36">
        <f t="shared" si="6"/>
        <v>265.93</v>
      </c>
      <c r="AW6" s="36">
        <f t="shared" si="6"/>
        <v>386.45</v>
      </c>
      <c r="AX6" s="36">
        <f t="shared" si="6"/>
        <v>272.58999999999997</v>
      </c>
      <c r="AY6" s="36">
        <f t="shared" si="6"/>
        <v>388.67</v>
      </c>
      <c r="AZ6" s="36">
        <f t="shared" si="6"/>
        <v>355.27</v>
      </c>
      <c r="BA6" s="36">
        <f t="shared" si="6"/>
        <v>359.7</v>
      </c>
      <c r="BB6" s="36">
        <f t="shared" si="6"/>
        <v>362.93</v>
      </c>
      <c r="BC6" s="36">
        <f t="shared" si="6"/>
        <v>371.81</v>
      </c>
      <c r="BD6" s="35" t="str">
        <f>IF(BD7="","",IF(BD7="-","【-】","【"&amp;SUBSTITUTE(TEXT(BD7,"#,##0.00"),"-","△")&amp;"】"))</f>
        <v>【260.31】</v>
      </c>
      <c r="BE6" s="36">
        <f>IF(BE7="",NA(),BE7)</f>
        <v>563.14</v>
      </c>
      <c r="BF6" s="36">
        <f t="shared" ref="BF6:BN6" si="7">IF(BF7="",NA(),BF7)</f>
        <v>660.1</v>
      </c>
      <c r="BG6" s="36">
        <f t="shared" si="7"/>
        <v>631.46</v>
      </c>
      <c r="BH6" s="36">
        <f t="shared" si="7"/>
        <v>625.9</v>
      </c>
      <c r="BI6" s="36">
        <f t="shared" si="7"/>
        <v>750.42</v>
      </c>
      <c r="BJ6" s="36">
        <f t="shared" si="7"/>
        <v>422.5</v>
      </c>
      <c r="BK6" s="36">
        <f t="shared" si="7"/>
        <v>458.27</v>
      </c>
      <c r="BL6" s="36">
        <f t="shared" si="7"/>
        <v>447.01</v>
      </c>
      <c r="BM6" s="36">
        <f t="shared" si="7"/>
        <v>439.05</v>
      </c>
      <c r="BN6" s="36">
        <f t="shared" si="7"/>
        <v>465.85</v>
      </c>
      <c r="BO6" s="35" t="str">
        <f>IF(BO7="","",IF(BO7="-","【-】","【"&amp;SUBSTITUTE(TEXT(BO7,"#,##0.00"),"-","△")&amp;"】"))</f>
        <v>【275.67】</v>
      </c>
      <c r="BP6" s="36">
        <f>IF(BP7="",NA(),BP7)</f>
        <v>97.49</v>
      </c>
      <c r="BQ6" s="36">
        <f t="shared" ref="BQ6:BY6" si="8">IF(BQ7="",NA(),BQ7)</f>
        <v>95.98</v>
      </c>
      <c r="BR6" s="36">
        <f t="shared" si="8"/>
        <v>106.76</v>
      </c>
      <c r="BS6" s="36">
        <f t="shared" si="8"/>
        <v>103.85</v>
      </c>
      <c r="BT6" s="36">
        <f t="shared" si="8"/>
        <v>89.93</v>
      </c>
      <c r="BU6" s="36">
        <f t="shared" si="8"/>
        <v>101.64</v>
      </c>
      <c r="BV6" s="36">
        <f t="shared" si="8"/>
        <v>96.77</v>
      </c>
      <c r="BW6" s="36">
        <f t="shared" si="8"/>
        <v>95.81</v>
      </c>
      <c r="BX6" s="36">
        <f t="shared" si="8"/>
        <v>95.26</v>
      </c>
      <c r="BY6" s="36">
        <f t="shared" si="8"/>
        <v>92.39</v>
      </c>
      <c r="BZ6" s="35" t="str">
        <f>IF(BZ7="","",IF(BZ7="-","【-】","【"&amp;SUBSTITUTE(TEXT(BZ7,"#,##0.00"),"-","△")&amp;"】"))</f>
        <v>【100.05】</v>
      </c>
      <c r="CA6" s="36">
        <f>IF(CA7="",NA(),CA7)</f>
        <v>131.19999999999999</v>
      </c>
      <c r="CB6" s="36">
        <f t="shared" ref="CB6:CJ6" si="9">IF(CB7="",NA(),CB7)</f>
        <v>133.36000000000001</v>
      </c>
      <c r="CC6" s="36">
        <f t="shared" si="9"/>
        <v>129.75</v>
      </c>
      <c r="CD6" s="36">
        <f t="shared" si="9"/>
        <v>138.25</v>
      </c>
      <c r="CE6" s="36">
        <f t="shared" si="9"/>
        <v>151.82</v>
      </c>
      <c r="CF6" s="36">
        <f t="shared" si="9"/>
        <v>179.16</v>
      </c>
      <c r="CG6" s="36">
        <f t="shared" si="9"/>
        <v>187.18</v>
      </c>
      <c r="CH6" s="36">
        <f t="shared" si="9"/>
        <v>189.58</v>
      </c>
      <c r="CI6" s="36">
        <f t="shared" si="9"/>
        <v>192.82</v>
      </c>
      <c r="CJ6" s="36">
        <f t="shared" si="9"/>
        <v>192.98</v>
      </c>
      <c r="CK6" s="35" t="str">
        <f>IF(CK7="","",IF(CK7="-","【-】","【"&amp;SUBSTITUTE(TEXT(CK7,"#,##0.00"),"-","△")&amp;"】"))</f>
        <v>【166.40】</v>
      </c>
      <c r="CL6" s="36">
        <f>IF(CL7="",NA(),CL7)</f>
        <v>38.97</v>
      </c>
      <c r="CM6" s="36">
        <f t="shared" ref="CM6:CU6" si="10">IF(CM7="",NA(),CM7)</f>
        <v>39.700000000000003</v>
      </c>
      <c r="CN6" s="36">
        <f t="shared" si="10"/>
        <v>39.81</v>
      </c>
      <c r="CO6" s="36">
        <f t="shared" si="10"/>
        <v>39.4</v>
      </c>
      <c r="CP6" s="36">
        <f t="shared" si="10"/>
        <v>37.24</v>
      </c>
      <c r="CQ6" s="36">
        <f t="shared" si="10"/>
        <v>54.24</v>
      </c>
      <c r="CR6" s="36">
        <f t="shared" si="10"/>
        <v>55.88</v>
      </c>
      <c r="CS6" s="36">
        <f t="shared" si="10"/>
        <v>55.22</v>
      </c>
      <c r="CT6" s="36">
        <f t="shared" si="10"/>
        <v>54.05</v>
      </c>
      <c r="CU6" s="36">
        <f t="shared" si="10"/>
        <v>54.43</v>
      </c>
      <c r="CV6" s="35" t="str">
        <f>IF(CV7="","",IF(CV7="-","【-】","【"&amp;SUBSTITUTE(TEXT(CV7,"#,##0.00"),"-","△")&amp;"】"))</f>
        <v>【60.69】</v>
      </c>
      <c r="CW6" s="36">
        <f>IF(CW7="",NA(),CW7)</f>
        <v>75.23</v>
      </c>
      <c r="CX6" s="36">
        <f t="shared" ref="CX6:DF6" si="11">IF(CX7="",NA(),CX7)</f>
        <v>72.37</v>
      </c>
      <c r="CY6" s="36">
        <f t="shared" si="11"/>
        <v>70.040000000000006</v>
      </c>
      <c r="CZ6" s="36">
        <f t="shared" si="11"/>
        <v>68.16</v>
      </c>
      <c r="DA6" s="36">
        <f t="shared" si="11"/>
        <v>67.739999999999995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52.63</v>
      </c>
      <c r="DI6" s="36">
        <f t="shared" ref="DI6:DQ6" si="12">IF(DI7="",NA(),DI7)</f>
        <v>50.26</v>
      </c>
      <c r="DJ6" s="36">
        <f t="shared" si="12"/>
        <v>52.16</v>
      </c>
      <c r="DK6" s="36">
        <f t="shared" si="12"/>
        <v>51.72</v>
      </c>
      <c r="DL6" s="36">
        <f t="shared" si="12"/>
        <v>48.44</v>
      </c>
      <c r="DM6" s="36">
        <f t="shared" si="12"/>
        <v>48.14</v>
      </c>
      <c r="DN6" s="36">
        <f t="shared" si="12"/>
        <v>46.61</v>
      </c>
      <c r="DO6" s="36">
        <f t="shared" si="12"/>
        <v>47.97</v>
      </c>
      <c r="DP6" s="36">
        <f t="shared" si="12"/>
        <v>49.12</v>
      </c>
      <c r="DQ6" s="36">
        <f t="shared" si="12"/>
        <v>49.39</v>
      </c>
      <c r="DR6" s="35" t="str">
        <f>IF(DR7="","",IF(DR7="-","【-】","【"&amp;SUBSTITUTE(TEXT(DR7,"#,##0.00"),"-","△")&amp;"】"))</f>
        <v>【50.19】</v>
      </c>
      <c r="DS6" s="36">
        <f>IF(DS7="",NA(),DS7)</f>
        <v>8.02</v>
      </c>
      <c r="DT6" s="36">
        <f t="shared" ref="DT6:EB6" si="13">IF(DT7="",NA(),DT7)</f>
        <v>7.96</v>
      </c>
      <c r="DU6" s="36">
        <f t="shared" si="13"/>
        <v>7.96</v>
      </c>
      <c r="DV6" s="36">
        <f t="shared" si="13"/>
        <v>7.96</v>
      </c>
      <c r="DW6" s="36">
        <f t="shared" si="13"/>
        <v>7.96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1.33</v>
      </c>
      <c r="EE6" s="36">
        <f t="shared" ref="EE6:EM6" si="14">IF(EE7="",NA(),EE7)</f>
        <v>1.19</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392090</v>
      </c>
      <c r="D7" s="38">
        <v>46</v>
      </c>
      <c r="E7" s="38">
        <v>1</v>
      </c>
      <c r="F7" s="38">
        <v>0</v>
      </c>
      <c r="G7" s="38">
        <v>1</v>
      </c>
      <c r="H7" s="38" t="s">
        <v>93</v>
      </c>
      <c r="I7" s="38" t="s">
        <v>94</v>
      </c>
      <c r="J7" s="38" t="s">
        <v>95</v>
      </c>
      <c r="K7" s="38" t="s">
        <v>96</v>
      </c>
      <c r="L7" s="38" t="s">
        <v>97</v>
      </c>
      <c r="M7" s="38" t="s">
        <v>98</v>
      </c>
      <c r="N7" s="39" t="s">
        <v>99</v>
      </c>
      <c r="O7" s="39">
        <v>61.56</v>
      </c>
      <c r="P7" s="39">
        <v>98.35</v>
      </c>
      <c r="Q7" s="39">
        <v>2750</v>
      </c>
      <c r="R7" s="39">
        <v>12978</v>
      </c>
      <c r="S7" s="39">
        <v>266.33999999999997</v>
      </c>
      <c r="T7" s="39">
        <v>48.73</v>
      </c>
      <c r="U7" s="39">
        <v>12579</v>
      </c>
      <c r="V7" s="39">
        <v>2.93</v>
      </c>
      <c r="W7" s="39">
        <v>4293.17</v>
      </c>
      <c r="X7" s="39">
        <v>102.33</v>
      </c>
      <c r="Y7" s="39">
        <v>100.76</v>
      </c>
      <c r="Z7" s="39">
        <v>109.37</v>
      </c>
      <c r="AA7" s="39">
        <v>106.7</v>
      </c>
      <c r="AB7" s="39">
        <v>103.11</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188</v>
      </c>
      <c r="AU7" s="39">
        <v>180.69</v>
      </c>
      <c r="AV7" s="39">
        <v>265.93</v>
      </c>
      <c r="AW7" s="39">
        <v>386.45</v>
      </c>
      <c r="AX7" s="39">
        <v>272.58999999999997</v>
      </c>
      <c r="AY7" s="39">
        <v>388.67</v>
      </c>
      <c r="AZ7" s="39">
        <v>355.27</v>
      </c>
      <c r="BA7" s="39">
        <v>359.7</v>
      </c>
      <c r="BB7" s="39">
        <v>362.93</v>
      </c>
      <c r="BC7" s="39">
        <v>371.81</v>
      </c>
      <c r="BD7" s="39">
        <v>260.31</v>
      </c>
      <c r="BE7" s="39">
        <v>563.14</v>
      </c>
      <c r="BF7" s="39">
        <v>660.1</v>
      </c>
      <c r="BG7" s="39">
        <v>631.46</v>
      </c>
      <c r="BH7" s="39">
        <v>625.9</v>
      </c>
      <c r="BI7" s="39">
        <v>750.42</v>
      </c>
      <c r="BJ7" s="39">
        <v>422.5</v>
      </c>
      <c r="BK7" s="39">
        <v>458.27</v>
      </c>
      <c r="BL7" s="39">
        <v>447.01</v>
      </c>
      <c r="BM7" s="39">
        <v>439.05</v>
      </c>
      <c r="BN7" s="39">
        <v>465.85</v>
      </c>
      <c r="BO7" s="39">
        <v>275.67</v>
      </c>
      <c r="BP7" s="39">
        <v>97.49</v>
      </c>
      <c r="BQ7" s="39">
        <v>95.98</v>
      </c>
      <c r="BR7" s="39">
        <v>106.76</v>
      </c>
      <c r="BS7" s="39">
        <v>103.85</v>
      </c>
      <c r="BT7" s="39">
        <v>89.93</v>
      </c>
      <c r="BU7" s="39">
        <v>101.64</v>
      </c>
      <c r="BV7" s="39">
        <v>96.77</v>
      </c>
      <c r="BW7" s="39">
        <v>95.81</v>
      </c>
      <c r="BX7" s="39">
        <v>95.26</v>
      </c>
      <c r="BY7" s="39">
        <v>92.39</v>
      </c>
      <c r="BZ7" s="39">
        <v>100.05</v>
      </c>
      <c r="CA7" s="39">
        <v>131.19999999999999</v>
      </c>
      <c r="CB7" s="39">
        <v>133.36000000000001</v>
      </c>
      <c r="CC7" s="39">
        <v>129.75</v>
      </c>
      <c r="CD7" s="39">
        <v>138.25</v>
      </c>
      <c r="CE7" s="39">
        <v>151.82</v>
      </c>
      <c r="CF7" s="39">
        <v>179.16</v>
      </c>
      <c r="CG7" s="39">
        <v>187.18</v>
      </c>
      <c r="CH7" s="39">
        <v>189.58</v>
      </c>
      <c r="CI7" s="39">
        <v>192.82</v>
      </c>
      <c r="CJ7" s="39">
        <v>192.98</v>
      </c>
      <c r="CK7" s="39">
        <v>166.4</v>
      </c>
      <c r="CL7" s="39">
        <v>38.97</v>
      </c>
      <c r="CM7" s="39">
        <v>39.700000000000003</v>
      </c>
      <c r="CN7" s="39">
        <v>39.81</v>
      </c>
      <c r="CO7" s="39">
        <v>39.4</v>
      </c>
      <c r="CP7" s="39">
        <v>37.24</v>
      </c>
      <c r="CQ7" s="39">
        <v>54.24</v>
      </c>
      <c r="CR7" s="39">
        <v>55.88</v>
      </c>
      <c r="CS7" s="39">
        <v>55.22</v>
      </c>
      <c r="CT7" s="39">
        <v>54.05</v>
      </c>
      <c r="CU7" s="39">
        <v>54.43</v>
      </c>
      <c r="CV7" s="39">
        <v>60.69</v>
      </c>
      <c r="CW7" s="39">
        <v>75.23</v>
      </c>
      <c r="CX7" s="39">
        <v>72.37</v>
      </c>
      <c r="CY7" s="39">
        <v>70.040000000000006</v>
      </c>
      <c r="CZ7" s="39">
        <v>68.16</v>
      </c>
      <c r="DA7" s="39">
        <v>67.739999999999995</v>
      </c>
      <c r="DB7" s="39">
        <v>81.680000000000007</v>
      </c>
      <c r="DC7" s="39">
        <v>80.989999999999995</v>
      </c>
      <c r="DD7" s="39">
        <v>80.930000000000007</v>
      </c>
      <c r="DE7" s="39">
        <v>80.510000000000005</v>
      </c>
      <c r="DF7" s="39">
        <v>79.44</v>
      </c>
      <c r="DG7" s="39">
        <v>89.82</v>
      </c>
      <c r="DH7" s="39">
        <v>52.63</v>
      </c>
      <c r="DI7" s="39">
        <v>50.26</v>
      </c>
      <c r="DJ7" s="39">
        <v>52.16</v>
      </c>
      <c r="DK7" s="39">
        <v>51.72</v>
      </c>
      <c r="DL7" s="39">
        <v>48.44</v>
      </c>
      <c r="DM7" s="39">
        <v>48.14</v>
      </c>
      <c r="DN7" s="39">
        <v>46.61</v>
      </c>
      <c r="DO7" s="39">
        <v>47.97</v>
      </c>
      <c r="DP7" s="39">
        <v>49.12</v>
      </c>
      <c r="DQ7" s="39">
        <v>49.39</v>
      </c>
      <c r="DR7" s="39">
        <v>50.19</v>
      </c>
      <c r="DS7" s="39">
        <v>8.02</v>
      </c>
      <c r="DT7" s="39">
        <v>7.96</v>
      </c>
      <c r="DU7" s="39">
        <v>7.96</v>
      </c>
      <c r="DV7" s="39">
        <v>7.96</v>
      </c>
      <c r="DW7" s="39">
        <v>7.96</v>
      </c>
      <c r="DX7" s="39">
        <v>11.13</v>
      </c>
      <c r="DY7" s="39">
        <v>10.84</v>
      </c>
      <c r="DZ7" s="39">
        <v>15.33</v>
      </c>
      <c r="EA7" s="39">
        <v>16.760000000000002</v>
      </c>
      <c r="EB7" s="39">
        <v>18.57</v>
      </c>
      <c r="EC7" s="39">
        <v>20.63</v>
      </c>
      <c r="ED7" s="39">
        <v>1.33</v>
      </c>
      <c r="EE7" s="39">
        <v>1.19</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実</cp:lastModifiedBy>
  <dcterms:created xsi:type="dcterms:W3CDTF">2021-12-03T06:57:01Z</dcterms:created>
  <dcterms:modified xsi:type="dcterms:W3CDTF">2022-01-07T02:53:45Z</dcterms:modified>
  <cp:category/>
</cp:coreProperties>
</file>