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6430\Desktop\印刷未\"/>
    </mc:Choice>
  </mc:AlternateContent>
  <workbookProtection workbookAlgorithmName="SHA-512" workbookHashValue="i7DkmT9Hp/NjR3EYkXr2Yk7lcs6BK8TVMf6LNIcaSaldJxkzLh6IYublusutkVop4tX1kvHU7+WkNeVaRJdRgQ==" workbookSaltValue="yXoMgZEsrhnm6Vlt84guEA==" workbookSpinCount="100000" lockStructure="1"/>
  <bookViews>
    <workbookView xWindow="0" yWindow="0" windowWidth="28800" windowHeight="1173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K18" i="5" l="1"/>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LT10" i="5"/>
  <c r="KE10" i="5"/>
  <c r="IP10" i="5"/>
  <c r="HB10" i="5"/>
  <c r="FM10" i="5"/>
  <c r="DX10" i="5"/>
  <c r="CI10" i="5"/>
  <c r="L11" i="4"/>
  <c r="LJ10" i="5"/>
  <c r="JU10" i="5"/>
  <c r="IF10" i="5"/>
  <c r="GQ10" i="5"/>
  <c r="FC10" i="5"/>
  <c r="DN10" i="5"/>
  <c r="BX10" i="5"/>
  <c r="KZ10" i="5"/>
  <c r="JK10" i="5"/>
  <c r="HV10" i="5"/>
  <c r="GG10" i="5"/>
  <c r="ER10" i="5"/>
  <c r="DD10" i="5"/>
  <c r="BM10" i="5"/>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N10" i="5"/>
  <c r="IZ10" i="5"/>
  <c r="HK10" i="5"/>
  <c r="FV10" i="5"/>
  <c r="EG10" i="5"/>
  <c r="CR10" i="5"/>
  <c r="BA10" i="5"/>
  <c r="MC10" i="5"/>
  <c r="LS10" i="5"/>
  <c r="KD10" i="5"/>
  <c r="IO10" i="5"/>
  <c r="HA10" i="5"/>
  <c r="FL10" i="5"/>
  <c r="DW10" i="5"/>
  <c r="CH10" i="5"/>
  <c r="J11" i="4"/>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0" i="5"/>
  <c r="MO16" i="5"/>
  <c r="LA16" i="5"/>
  <c r="JL16" i="5"/>
  <c r="HW16" i="5"/>
  <c r="GH16" i="5"/>
  <c r="ES16" i="5"/>
  <c r="DE16" i="5"/>
  <c r="BN16" i="5"/>
  <c r="ME10" i="5"/>
  <c r="ME16" i="5"/>
  <c r="KP16" i="5"/>
  <c r="JB16" i="5"/>
  <c r="HM16" i="5"/>
  <c r="FX16" i="5"/>
  <c r="EI16" i="5"/>
  <c r="CT16" i="5"/>
  <c r="BC16" i="5"/>
  <c r="LU10" i="5"/>
  <c r="LK10" i="5"/>
  <c r="JV10" i="5"/>
  <c r="IG10" i="5"/>
  <c r="GR10" i="5"/>
  <c r="FD10" i="5"/>
  <c r="DO10" i="5"/>
  <c r="BY10" i="5"/>
  <c r="LA10" i="5"/>
  <c r="JL10" i="5"/>
  <c r="HW10" i="5"/>
  <c r="GH10" i="5"/>
  <c r="ES10" i="5"/>
  <c r="DE10" i="5"/>
  <c r="BN10" i="5"/>
  <c r="KP10" i="5"/>
  <c r="JB10" i="5"/>
  <c r="HM10" i="5"/>
  <c r="FX10" i="5"/>
  <c r="EI10" i="5"/>
  <c r="CT10" i="5"/>
  <c r="BC10" i="5"/>
  <c r="KF10" i="5"/>
  <c r="IQ10" i="5"/>
  <c r="HC10" i="5"/>
  <c r="FN10" i="5"/>
  <c r="DY10" i="5"/>
  <c r="CJ10" i="5"/>
  <c r="N11" i="4"/>
  <c r="GP18" i="5"/>
  <c r="GR12" i="5"/>
  <c r="GN12" i="5"/>
  <c r="GO18" i="5"/>
  <c r="GQ12" i="5"/>
  <c r="GR18" i="5"/>
  <c r="GN18" i="5"/>
  <c r="GP12" i="5"/>
  <c r="GQ18" i="5"/>
  <c r="GO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KM10" i="5"/>
  <c r="IY10" i="5"/>
  <c r="HJ10" i="5"/>
  <c r="FU10" i="5"/>
  <c r="EF10" i="5"/>
  <c r="CQ10" i="5"/>
  <c r="AZ10" i="5"/>
  <c r="MB10" i="5"/>
  <c r="LR10" i="5"/>
  <c r="KC10" i="5"/>
  <c r="IN10" i="5"/>
  <c r="GZ10" i="5"/>
  <c r="FK10" i="5"/>
  <c r="DV10" i="5"/>
  <c r="CG10" i="5"/>
  <c r="H11" i="4"/>
  <c r="LH10" i="5"/>
  <c r="JS10" i="5"/>
  <c r="ID10" i="5"/>
  <c r="GO10" i="5"/>
  <c r="FA10" i="5"/>
  <c r="DL10" i="5"/>
  <c r="BV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A10" i="5"/>
  <c r="LQ10" i="5"/>
  <c r="KB10" i="5"/>
  <c r="IM10" i="5"/>
  <c r="GY10" i="5"/>
  <c r="FJ10" i="5"/>
  <c r="DU10" i="5"/>
  <c r="CF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<sst xmlns="http://schemas.openxmlformats.org/spreadsheetml/2006/main" count="998" uniqueCount="267">
  <si>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</si>
  <si>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</si>
  <si>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</si>
  <si>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</si>
  <si>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</si>
  <si>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</si>
  <si>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</si>
  <si>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</si>
  <si>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電気事業により生じた剰余金は、一般会計に繰出し、将来的に地域振興事業等に充てるためむらおこし基金に積み立てることを基本としている。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</si>
  <si>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</si>
  <si>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</si>
  <si>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</si>
  <si>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</si>
  <si>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</si>
  <si>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</si>
  <si>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</si>
  <si>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</si>
  <si>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</si>
  <si>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</si>
  <si>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</si>
  <si>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</si>
  <si>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</si>
  <si>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</si>
  <si>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</si>
  <si>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</si>
  <si>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</si>
  <si>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</si>
  <si>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</si>
  <si>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</si>
  <si>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</si>
  <si>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</si>
  <si>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</si>
  <si>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</si>
  <si>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</si>
  <si>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</si>
  <si>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</si>
  <si>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</si>
  <si>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</si>
  <si>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</si>
  <si>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</si>
  <si>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</si>
  <si>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</si>
  <si>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</si>
  <si>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</si>
  <si>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</si>
  <si>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</si>
  <si>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</si>
  <si>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</si>
  <si>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</si>
  <si>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</si>
  <si>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</si>
  <si>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</si>
  <si>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</si>
  <si>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</si>
  <si>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</si>
  <si>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</si>
  <si>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</si>
  <si>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</si>
  <si>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</si>
  <si>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</si>
  <si>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</si>
  <si>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</si>
  <si>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</si>
  <si>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</si>
  <si>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</si>
  <si>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</si>
  <si>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</si>
  <si>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</si>
  <si>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</si>
  <si>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</si>
  <si>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</si>
  <si>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</si>
  <si>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</si>
  <si>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</si>
  <si>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</si>
  <si>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</si>
  <si>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</si>
  <si>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</si>
  <si>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</si>
  <si>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</si>
  <si>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</si>
  <si>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</si>
  <si>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</si>
  <si>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</si>
  <si>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</si>
  <si>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</si>
  <si>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</si>
  <si>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</si>
  <si>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</si>
  <si>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</si>
  <si>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</si>
  <si>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</si>
  <si>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</si>
  <si>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</si>
  <si>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</si>
  <si>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</si>
  <si>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</si>
  <si>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</si>
  <si>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</si>
  <si>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</si>
  <si>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</si>
  <si>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</si>
  <si>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</si>
  <si>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</si>
  <si>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</si>
  <si>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</si>
  <si>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</si>
  <si>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</si>
  <si>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</si>
  <si>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</si>
  <si>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</si>
  <si>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</si>
  <si>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</si>
  <si>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</si>
  <si>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</si>
  <si>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</si>
  <si>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</si>
  <si>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</si>
  <si>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</si>
  <si>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</si>
  <si>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</si>
  <si>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394271</t>
  </si>
  <si>
    <t>47</t>
  </si>
  <si>
    <t>04</t>
  </si>
  <si>
    <t>0</t>
  </si>
  <si>
    <t>000</t>
  </si>
  <si>
    <t>高知県　三原村</t>
  </si>
  <si>
    <t>法非適用</t>
  </si>
  <si>
    <t>電気事業</t>
  </si>
  <si>
    <t>非設置</t>
  </si>
  <si>
    <t>該当数値なし</t>
  </si>
  <si>
    <t>-</t>
  </si>
  <si>
    <t>令和15年　12月12日　三原村太陽光発電所</t>
  </si>
  <si>
    <t>令和15年12月　12日　三原村太陽光発電所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</si>
  <si>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</si>
  <si>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</si>
  <si>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</si>
  <si>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</si>
  <si>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</si>
  <si>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</si>
  <si>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</si>
  <si>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</si>
  <si>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</si>
  <si>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</si>
  <si>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</si>
  <si>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</si>
  <si>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</si>
  <si>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</si>
  <si>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</si>
  <si>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</si>
  <si>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</si>
  <si>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</si>
  <si>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</si>
  <si>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</si>
  <si>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</si>
  <si>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</si>
  <si>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</si>
  <si>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</si>
  <si>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</si>
  <si>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</si>
  <si>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</si>
  <si>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</si>
  <si>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</si>
  <si>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</si>
  <si>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</si>
  <si>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</si>
  <si>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</si>
  <si>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</si>
  <si>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</si>
  <si>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</si>
  <si>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</si>
  <si>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</si>
  <si>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</si>
  <si>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</si>
  <si>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</si>
  <si>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</si>
  <si>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</si>
  <si>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</si>
  <si>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</si>
  <si>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</si>
  <si>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</si>
  <si>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</si>
  <si>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</si>
  <si>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</si>
  <si>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</si>
  <si>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</si>
  <si>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</si>
  <si>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</si>
  <si>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</si>
  <si>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</si>
  <si>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</si>
  <si>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</si>
  <si>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</si>
  <si>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</si>
  <si>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</si>
  <si>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</si>
  <si>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</si>
  <si>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</si>
  <si>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</si>
  <si>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</si>
  <si>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</si>
  <si>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</si>
  <si>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</si>
  <si>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</si>
  <si>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</si>
  <si>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</si>
  <si>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</si>
  <si>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</si>
  <si>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</si>
  <si>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</si>
  <si>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</si>
  <si>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</si>
  <si>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</si>
  <si>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</si>
  <si>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</si>
  <si>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</si>
  <si>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</si>
  <si>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</si>
  <si>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</si>
  <si>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</si>
  <si>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</si>
  <si>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</si>
  <si>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</si>
  <si>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</si>
  <si>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</si>
  <si>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</si>
  <si>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</si>
  <si>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</si>
  <si>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</si>
  <si>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</si>
  <si>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</si>
  <si>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</si>
  <si>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</si>
  <si>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</si>
  <si>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</si>
  <si>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</si>
  <si>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</si>
  <si>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</si>
  <si>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</si>
  <si>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</si>
  <si>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</si>
  <si>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</si>
  <si>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</si>
  <si>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</si>
  <si>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</si>
  <si>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</si>
  <si>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</si>
  <si>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</si>
  <si>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</si>
  <si>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</si>
  <si>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</si>
  <si>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</si>
  <si>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</si>
  <si>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</si>
  <si>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</si>
  <si>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</si>
  <si>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</si>
  <si>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</si>
  <si>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</si>
  <si>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</si>
  <si>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</si>
  <si>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</si>
  <si>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</si>
  <si>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</si>
  <si>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企業債等の借入を行っておらず安定した発電量も確保され、運営費用はすべて売電収入で賄っており現状健全に運営されている。
・収益的収支比率は102.6％であり施設整備、運営等において地方債の活用がないため一般会計繰入金、地方債償還金も発生しておらず料金収入のみで安定した経営を行っている。
・営業収支比率1,911.7%となっており,大規模な修繕等もなく営業収益のみで運営経費は十分賄えている。
・供給原価については42,907.5円であり平均値に比べて高い水準にあるが営業費用以外のほぼ全額を一般会計に繰り出しており、地方債償還等も発生していないが収益にあたる額である繰り出し金を含めての供給原価であるため高水準となっている。
・EBITDAについては前年比1,336千円となっているがこれについては実質収支が1,336千円になったことによる増となっている。</t>
    <rPh sb="377" eb="378">
      <t>ゾウ</t>
    </rPh>
    <phoneticPr fontId="5"/>
  </si>
  <si>
    <t>　企業債等の借入を行っておらず安定した発電量も確保され、運営費用はすべて売電収入で賄っており現状健全に運営されている。制度終了後の収入減少についてが今後の検討事項である。
・設備利用率については平均値より高い水準にある。前年度とほぼ同ポイントであり効率的な運営を継続している。
・修繕費比率については前年度、本年度ともに0％であり現状経営に悪影響を及ぼす状態にはない。
・企業債残高対料金収入比率については企業債の借入を行っていないため0％である。
・FIT収入割合については100％であり平均値とほぼ同等である。制度終了後の収入減少については今後の検討事項である。</t>
    <phoneticPr fontId="5"/>
  </si>
  <si>
    <t>　企業債等の借入や、一般会計繰入金に依存することもなく営業収益のみで運営を賄い、営業費用外を繰出金として一般会計に繰り出しており、現在大きな修繕等もなく経営自体は健全な状態にあると考えている。
　今後は高額な修繕や更新費用の発生、また制度終了後の収入減少などが課題となってくる。
　経営戦略については平成30年度に作成済である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</si>
</sst>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100</c:v>
                </c:pt>
                <c:pt idx="1">
                  <c:v>100</c:v>
                </c:pt>
                <c:pt idx="2">
                  <c:v>100.3</c:v>
                </c:pt>
                <c:pt idx="3">
                  <c:v>100</c:v>
                </c:pt>
                <c:pt idx="4">
                  <c:v>102.6</c:v>
                </c:pt>
              </c:numCache>
            </c:numRef>
          </c:val>
          <c:extLst>
            <c:ext xmlns:c16="http://schemas.microsoft.com/office/drawing/2014/chart" uri="{C3380CC4-5D6E-409C-BE32-E72D297353CC}">
              <c16:uniqueId val="{00000000-36A8-45ED-B4CF-60EA0339BE31}"/>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36A8-45ED-B4CF-60EA0339BE3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6A8-45ED-B4CF-60EA0339BE31}"/>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8D4-48FB-B5F1-D502D952CF32}"/>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28D4-48FB-B5F1-D502D952CF32}"/>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C-4432-9186-78DA1B4B2CD5}"/>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C-4432-9186-78DA1B4B2CD5}"/>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2E-48BD-8498-FB4A1FFD7270}"/>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2E-48BD-8498-FB4A1FFD7270}"/>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B4D-4D4A-882F-A48C8EC57CE0}"/>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4D-4D4A-882F-A48C8EC57CE0}"/>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A6-493B-82F4-0E19881DFE71}"/>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A6-493B-82F4-0E19881DFE71}"/>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2-42EA-A1B1-FDF8255C395A}"/>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2-42EA-A1B1-FDF8255C395A}"/>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C9-43EC-8146-9A6C543DDB1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9-43EC-8146-9A6C543DDB1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7F-4D27-A901-E6D89968AD1B}"/>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7F-4D27-A901-E6D89968AD1B}"/>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FD-4EC7-8D20-87F576557DA0}"/>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FD-4EC7-8D20-87F576557DA0}"/>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C1-4A49-A0C5-5712C3CBBEE1}"/>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C1-4A49-A0C5-5712C3CBBEE1}"/>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1687.2</c:v>
                </c:pt>
                <c:pt idx="1">
                  <c:v>2057.1999999999998</c:v>
                </c:pt>
                <c:pt idx="2">
                  <c:v>633</c:v>
                </c:pt>
                <c:pt idx="3">
                  <c:v>1430.4</c:v>
                </c:pt>
                <c:pt idx="4">
                  <c:v>1911.7</c:v>
                </c:pt>
              </c:numCache>
            </c:numRef>
          </c:val>
          <c:extLst>
            <c:ext xmlns:c16="http://schemas.microsoft.com/office/drawing/2014/chart" uri="{C3380CC4-5D6E-409C-BE32-E72D297353CC}">
              <c16:uniqueId val="{00000000-5114-4053-9343-61E46F18665C}"/>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5114-4053-9343-61E46F18665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114-4053-9343-61E46F18665C}"/>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65-476C-82F4-C55311051913}"/>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65-476C-82F4-C55311051913}"/>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DF-4CD3-ADF9-FC944557478A}"/>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DF-4CD3-ADF9-FC944557478A}"/>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5E-4AA8-AEB3-B09CBF4282C0}"/>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5E-4AA8-AEB3-B09CBF4282C0}"/>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57-40E0-ABE7-51AB4C1CA65E}"/>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7-40E0-ABE7-51AB4C1CA65E}"/>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2E-4FF2-A21C-2B0EC55D5709}"/>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2E-4FF2-A21C-2B0EC55D5709}"/>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FE-4B4A-AF22-A33863C150C8}"/>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E-4B4A-AF22-A33863C150C8}"/>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17.7</c:v>
                </c:pt>
                <c:pt idx="1">
                  <c:v>17.7</c:v>
                </c:pt>
                <c:pt idx="2">
                  <c:v>17.7</c:v>
                </c:pt>
                <c:pt idx="3">
                  <c:v>17.2</c:v>
                </c:pt>
                <c:pt idx="4">
                  <c:v>18.600000000000001</c:v>
                </c:pt>
              </c:numCache>
            </c:numRef>
          </c:val>
          <c:extLst>
            <c:ext xmlns:c16="http://schemas.microsoft.com/office/drawing/2014/chart" uri="{C3380CC4-5D6E-409C-BE32-E72D297353CC}">
              <c16:uniqueId val="{00000000-1FD5-4FAA-B559-16CC3F9F42E0}"/>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1FD5-4FAA-B559-16CC3F9F42E0}"/>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EA7-4EEE-8626-95E84B449647}"/>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9EA7-4EEE-8626-95E84B449647}"/>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DE5-43CC-9F1E-9AF5A5A5E252}"/>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7DE5-43CC-9F1E-9AF5A5A5E252}"/>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28-4195-92AF-7AFC7F4941C5}"/>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8-4195-92AF-7AFC7F4941C5}"/>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D-4666-8BDE-4BE13AE54047}"/>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D-4666-8BDE-4BE13AE5404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A0D-4666-8BDE-4BE13AE54047}"/>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65E-4733-969F-C34CA665BF5B}"/>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D65E-4733-969F-C34CA665BF5B}"/>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43673.1</c:v>
                </c:pt>
                <c:pt idx="1">
                  <c:v>43209.5</c:v>
                </c:pt>
                <c:pt idx="2">
                  <c:v>43036.4</c:v>
                </c:pt>
                <c:pt idx="3">
                  <c:v>43724.7</c:v>
                </c:pt>
                <c:pt idx="4">
                  <c:v>42907.5</c:v>
                </c:pt>
              </c:numCache>
            </c:numRef>
          </c:val>
          <c:extLst>
            <c:ext xmlns:c16="http://schemas.microsoft.com/office/drawing/2014/chart" uri="{C3380CC4-5D6E-409C-BE32-E72D297353CC}">
              <c16:uniqueId val="{00000000-E600-4703-BE74-3569625C7C12}"/>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E600-4703-BE74-3569625C7C12}"/>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#N/A</c:v>
                </c:pt>
                <c:pt idx="1">
                  <c:v>#N/A</c:v>
                </c:pt>
                <c:pt idx="2">
                  <c:v>171</c:v>
                </c:pt>
                <c:pt idx="3">
                  <c:v>#N/A</c:v>
                </c:pt>
                <c:pt idx="4">
                  <c:v>1336</c:v>
                </c:pt>
              </c:numCache>
            </c:numRef>
          </c:val>
          <c:extLst>
            <c:ext xmlns:c16="http://schemas.microsoft.com/office/drawing/2014/chart" uri="{C3380CC4-5D6E-409C-BE32-E72D297353CC}">
              <c16:uniqueId val="{00000000-9EBE-42F0-80E1-629DEAD9666E}"/>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9EBE-42F0-80E1-629DEAD9666E}"/>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17.7</c:v>
                </c:pt>
                <c:pt idx="1">
                  <c:v>17.7</c:v>
                </c:pt>
                <c:pt idx="2">
                  <c:v>17.7</c:v>
                </c:pt>
                <c:pt idx="3">
                  <c:v>17.2</c:v>
                </c:pt>
                <c:pt idx="4">
                  <c:v>18.600000000000001</c:v>
                </c:pt>
              </c:numCache>
            </c:numRef>
          </c:val>
          <c:extLst>
            <c:ext xmlns:c16="http://schemas.microsoft.com/office/drawing/2014/chart" uri="{C3380CC4-5D6E-409C-BE32-E72D297353CC}">
              <c16:uniqueId val="{00000000-01E0-4A30-9318-B8E7017B1E29}"/>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01E0-4A30-9318-B8E7017B1E29}"/>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650-4569-B612-858638991AA7}"/>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2650-4569-B612-858638991AA7}"/>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A3F-4981-9B5E-7B5A2CB15A90}"/>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CA3F-4981-9B5E-7B5A2CB15A90}"/>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AD-49DD-B133-F1A63ACC4C7A}"/>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AD-49DD-B133-F1A63ACC4C7A}"/>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572954"/>
          <a:ext cx="5728907" cy="2990269"/>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572954"/>
          <a:ext cx="5728909" cy="2990269"/>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572954"/>
          <a:ext cx="5728908" cy="2990269"/>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572954"/>
          <a:ext cx="5738433" cy="2990269"/>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572954"/>
          <a:ext cx="5738433" cy="2990269"/>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493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514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541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551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529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493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514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541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551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529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493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514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541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551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529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493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514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541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551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529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493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514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541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551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529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1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1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1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2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2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2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2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2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2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2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2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2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2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30"/>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31"/>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32"/>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33"/>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34"/>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35"/>
                </a:ext>
              </a:extLst>
            </xdr:cNvPicPr>
          </xdr:nvPicPr>
          <xdr:blipFill>
            <a:blip xmlns:r="http://schemas.openxmlformats.org/officeDocument/2006/relationships" r:embed="rId43"/>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36"/>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37"/>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38"/>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39"/>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40"/>
                </a:ext>
              </a:extLst>
            </xdr:cNvPicPr>
          </xdr:nvPicPr>
          <xdr:blipFill>
            <a:blip xmlns:r="http://schemas.openxmlformats.org/officeDocument/2006/relationships" r:embed="rId4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41"/>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42"/>
                </a:ext>
              </a:extLst>
            </xdr:cNvPicPr>
          </xdr:nvPicPr>
          <xdr:blipFill>
            <a:blip xmlns:r="http://schemas.openxmlformats.org/officeDocument/2006/relationships" r:embed="rId4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43"/>
                </a:ext>
              </a:extLst>
            </xdr:cNvPicPr>
          </xdr:nvPicPr>
          <xdr:blipFill>
            <a:blip xmlns:r="http://schemas.openxmlformats.org/officeDocument/2006/relationships" r:embed="rId45"/>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44"/>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45"/>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46"/>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47"/>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48"/>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49"/>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50"/>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51"/>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252"/>
                </a:ext>
              </a:extLst>
            </xdr:cNvPicPr>
          </xdr:nvPicPr>
          <xdr:blipFill>
            <a:blip xmlns:r="http://schemas.openxmlformats.org/officeDocument/2006/relationships" r:embed="rId48"/>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253"/>
                </a:ext>
              </a:extLst>
            </xdr:cNvPicPr>
          </xdr:nvPicPr>
          <xdr:blipFill>
            <a:blip xmlns:r="http://schemas.openxmlformats.org/officeDocument/2006/relationships" r:embed="rId48"/>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254"/>
                </a:ext>
              </a:extLst>
            </xdr:cNvPicPr>
          </xdr:nvPicPr>
          <xdr:blipFill>
            <a:blip xmlns:r="http://schemas.openxmlformats.org/officeDocument/2006/relationships" r:embed="rId48"/>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255"/>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256"/>
                </a:ext>
              </a:extLst>
            </xdr:cNvPicPr>
          </xdr:nvPicPr>
          <xdr:blipFill>
            <a:blip xmlns:r="http://schemas.openxmlformats.org/officeDocument/2006/relationships" r:embed="rId48"/>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257"/>
                </a:ext>
              </a:extLst>
            </xdr:cNvPicPr>
          </xdr:nvPicPr>
          <xdr:blipFill>
            <a:blip xmlns:r="http://schemas.openxmlformats.org/officeDocument/2006/relationships" r:embed="rId4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258"/>
                </a:ext>
              </a:extLst>
            </xdr:cNvPicPr>
          </xdr:nvPicPr>
          <xdr:blipFill>
            <a:blip xmlns:r="http://schemas.openxmlformats.org/officeDocument/2006/relationships" r:embed="rId4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259"/>
                </a:ext>
              </a:extLst>
            </xdr:cNvPicPr>
          </xdr:nvPicPr>
          <xdr:blipFill>
            <a:blip xmlns:r="http://schemas.openxmlformats.org/officeDocument/2006/relationships" r:embed="rId4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260"/>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261"/>
                </a:ext>
              </a:extLst>
            </xdr:cNvPicPr>
          </xdr:nvPicPr>
          <xdr:blipFill>
            <a:blip xmlns:r="http://schemas.openxmlformats.org/officeDocument/2006/relationships" r:embed="rId4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262"/>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263"/>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264"/>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L15" sqref="L15:M15"/>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三原村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264</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42" customHeight="1" x14ac:dyDescent="0.15">
      <c r="A7" s="1"/>
      <c r="B7" s="144" t="str">
        <f>データ!Q6</f>
        <v>-</v>
      </c>
      <c r="C7" s="142"/>
      <c r="D7" s="142"/>
      <c r="E7" s="142"/>
      <c r="F7" s="145" t="s">
        <v>132</v>
      </c>
      <c r="G7" s="146"/>
      <c r="H7" s="146"/>
      <c r="I7" s="146"/>
      <c r="J7" s="147" t="s">
        <v>133</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135</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1162</v>
      </c>
      <c r="G15" s="171"/>
      <c r="H15" s="171">
        <f>データ!AM6</f>
        <v>1164</v>
      </c>
      <c r="I15" s="171"/>
      <c r="J15" s="171">
        <f>データ!AN6</f>
        <v>1163</v>
      </c>
      <c r="K15" s="171"/>
      <c r="L15" s="171">
        <f>データ!AO6</f>
        <v>1135</v>
      </c>
      <c r="M15" s="171"/>
      <c r="N15" s="172">
        <f>データ!AP6</f>
        <v>1220</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1162</v>
      </c>
      <c r="G16" s="177"/>
      <c r="H16" s="177">
        <f>データ!AR6</f>
        <v>1164</v>
      </c>
      <c r="I16" s="177"/>
      <c r="J16" s="177">
        <f>データ!AS6</f>
        <v>1163</v>
      </c>
      <c r="K16" s="177"/>
      <c r="L16" s="177">
        <f>データ!AT6</f>
        <v>1135</v>
      </c>
      <c r="M16" s="177"/>
      <c r="N16" s="166">
        <f>データ!AU6</f>
        <v>1220</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48452</v>
      </c>
      <c r="J19" s="180"/>
      <c r="K19" s="180"/>
      <c r="L19" s="180">
        <f>データ!AX6</f>
        <v>48452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265</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266</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（最大出力合計750kW）</v>
      </c>
      <c r="D123" s="5" t="str">
        <f>データ!EX9</f>
        <v>（最大出力合計-kW）</v>
      </c>
      <c r="E123" s="5" t="str">
        <f>データ!GW9</f>
        <v>（最大出力合計-kW）</v>
      </c>
      <c r="F123" s="5" t="str">
        <f>データ!IV9</f>
        <v>（最大出力合計-kW）</v>
      </c>
      <c r="G123" s="5" t="str">
        <f>データ!KU9</f>
        <v>（最大出力合計750kW）</v>
      </c>
    </row>
  </sheetData>
  <sheetProtection algorithmName="SHA-512" hashValue="9x41+fhMVP4PD4SLPbs0hqJbDM1TCQ+d96Ghnq5iTRI4mQNqUegDjqAcNv/VxFOW021uMwdUHATU5NIqOA6Nig==" saltValue="xucXPA98Lg0BqWNAOm0GM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394271</v>
      </c>
      <c r="D6" s="67" t="str">
        <f t="shared" si="6"/>
        <v>47</v>
      </c>
      <c r="E6" s="67" t="str">
        <f t="shared" si="6"/>
        <v>04</v>
      </c>
      <c r="F6" s="67" t="str">
        <f t="shared" si="6"/>
        <v>0</v>
      </c>
      <c r="G6" s="67" t="str">
        <f t="shared" si="6"/>
        <v>000</v>
      </c>
      <c r="H6" s="67" t="str">
        <f t="shared" si="6"/>
        <v>高知県　三原村</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令和15年　12月12日　三原村太陽光発電所</v>
      </c>
      <c r="S6" s="71" t="str">
        <f t="shared" si="6"/>
        <v>令和15年12月　12日　三原村太陽光発電所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1162</v>
      </c>
      <c r="AM6" s="69">
        <f t="shared" si="6"/>
        <v>1164</v>
      </c>
      <c r="AN6" s="69">
        <f t="shared" si="6"/>
        <v>1163</v>
      </c>
      <c r="AO6" s="69">
        <f t="shared" si="6"/>
        <v>1135</v>
      </c>
      <c r="AP6" s="69">
        <f t="shared" si="6"/>
        <v>1220</v>
      </c>
      <c r="AQ6" s="69">
        <f t="shared" si="6"/>
        <v>1162</v>
      </c>
      <c r="AR6" s="69">
        <f t="shared" si="6"/>
        <v>1164</v>
      </c>
      <c r="AS6" s="69">
        <f t="shared" si="6"/>
        <v>1163</v>
      </c>
      <c r="AT6" s="69">
        <f t="shared" si="6"/>
        <v>1135</v>
      </c>
      <c r="AU6" s="69">
        <f t="shared" si="6"/>
        <v>1220</v>
      </c>
      <c r="AV6" s="69" t="str">
        <f t="shared" si="6"/>
        <v>-</v>
      </c>
      <c r="AW6" s="69">
        <f t="shared" si="6"/>
        <v>48452</v>
      </c>
      <c r="AX6" s="69">
        <f t="shared" si="6"/>
        <v>48452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v>1</v>
      </c>
      <c r="Q7" s="80" t="s">
        <v>131</v>
      </c>
      <c r="R7" s="81" t="s">
        <v>132</v>
      </c>
      <c r="S7" s="81" t="s">
        <v>133</v>
      </c>
      <c r="T7" s="82" t="s">
        <v>134</v>
      </c>
      <c r="U7" s="81" t="s">
        <v>135</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v>1162</v>
      </c>
      <c r="AM7" s="80">
        <v>1164</v>
      </c>
      <c r="AN7" s="80">
        <v>1163</v>
      </c>
      <c r="AO7" s="80">
        <v>1135</v>
      </c>
      <c r="AP7" s="80">
        <v>1220</v>
      </c>
      <c r="AQ7" s="80">
        <v>1162</v>
      </c>
      <c r="AR7" s="80">
        <v>1164</v>
      </c>
      <c r="AS7" s="80">
        <v>1163</v>
      </c>
      <c r="AT7" s="80">
        <v>1135</v>
      </c>
      <c r="AU7" s="80">
        <v>1220</v>
      </c>
      <c r="AV7" s="80" t="s">
        <v>131</v>
      </c>
      <c r="AW7" s="80">
        <v>48452</v>
      </c>
      <c r="AX7" s="80">
        <v>48452</v>
      </c>
      <c r="AY7" s="83">
        <v>100</v>
      </c>
      <c r="AZ7" s="83">
        <v>100</v>
      </c>
      <c r="BA7" s="83">
        <v>100.3</v>
      </c>
      <c r="BB7" s="83">
        <v>100</v>
      </c>
      <c r="BC7" s="83">
        <v>102.6</v>
      </c>
      <c r="BD7" s="83">
        <v>88.8</v>
      </c>
      <c r="BE7" s="83">
        <v>121.3</v>
      </c>
      <c r="BF7" s="83">
        <v>123.2</v>
      </c>
      <c r="BG7" s="83">
        <v>134.69999999999999</v>
      </c>
      <c r="BH7" s="83">
        <v>141.80000000000001</v>
      </c>
      <c r="BI7" s="83">
        <v>100</v>
      </c>
      <c r="BJ7" s="83">
        <v>1687.2</v>
      </c>
      <c r="BK7" s="83">
        <v>2057.1999999999998</v>
      </c>
      <c r="BL7" s="83">
        <v>633</v>
      </c>
      <c r="BM7" s="83">
        <v>1430.4</v>
      </c>
      <c r="BN7" s="83">
        <v>1911.7</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43673.1</v>
      </c>
      <c r="CG7" s="83">
        <v>43209.5</v>
      </c>
      <c r="CH7" s="83">
        <v>43036.4</v>
      </c>
      <c r="CI7" s="83">
        <v>43724.7</v>
      </c>
      <c r="CJ7" s="83">
        <v>42907.5</v>
      </c>
      <c r="CK7" s="83">
        <v>22847.9</v>
      </c>
      <c r="CL7" s="83">
        <v>19199</v>
      </c>
      <c r="CM7" s="83">
        <v>19863.5</v>
      </c>
      <c r="CN7" s="83">
        <v>19066.3</v>
      </c>
      <c r="CO7" s="83">
        <v>18998.7</v>
      </c>
      <c r="CP7" s="80" t="s">
        <v>131</v>
      </c>
      <c r="CQ7" s="80" t="s">
        <v>131</v>
      </c>
      <c r="CR7" s="80">
        <v>171</v>
      </c>
      <c r="CS7" s="80" t="s">
        <v>131</v>
      </c>
      <c r="CT7" s="80">
        <v>1336</v>
      </c>
      <c r="CU7" s="80">
        <v>2390</v>
      </c>
      <c r="CV7" s="80">
        <v>32739</v>
      </c>
      <c r="CW7" s="80">
        <v>34140</v>
      </c>
      <c r="CX7" s="80">
        <v>33434</v>
      </c>
      <c r="CY7" s="80">
        <v>36820</v>
      </c>
      <c r="CZ7" s="80">
        <v>750</v>
      </c>
      <c r="DA7" s="83">
        <v>17.7</v>
      </c>
      <c r="DB7" s="83">
        <v>17.7</v>
      </c>
      <c r="DC7" s="83">
        <v>17.7</v>
      </c>
      <c r="DD7" s="83">
        <v>17.2</v>
      </c>
      <c r="DE7" s="83">
        <v>18.600000000000001</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t="s">
        <v>131</v>
      </c>
      <c r="IX7" s="83" t="s">
        <v>131</v>
      </c>
      <c r="IY7" s="83" t="s">
        <v>131</v>
      </c>
      <c r="IZ7" s="83" t="s">
        <v>131</v>
      </c>
      <c r="JA7" s="83" t="s">
        <v>131</v>
      </c>
      <c r="JB7" s="83" t="s">
        <v>131</v>
      </c>
      <c r="JC7" s="83">
        <v>16.5</v>
      </c>
      <c r="JD7" s="83">
        <v>15</v>
      </c>
      <c r="JE7" s="83">
        <v>12.8</v>
      </c>
      <c r="JF7" s="83">
        <v>11.1</v>
      </c>
      <c r="JG7" s="83">
        <v>13.6</v>
      </c>
      <c r="JH7" s="83" t="s">
        <v>131</v>
      </c>
      <c r="JI7" s="83" t="s">
        <v>131</v>
      </c>
      <c r="JJ7" s="83" t="s">
        <v>131</v>
      </c>
      <c r="JK7" s="83" t="s">
        <v>131</v>
      </c>
      <c r="JL7" s="83" t="s">
        <v>131</v>
      </c>
      <c r="JM7" s="83">
        <v>39.700000000000003</v>
      </c>
      <c r="JN7" s="83">
        <v>37.5</v>
      </c>
      <c r="JO7" s="83">
        <v>37.299999999999997</v>
      </c>
      <c r="JP7" s="83">
        <v>26</v>
      </c>
      <c r="JQ7" s="83">
        <v>23.4</v>
      </c>
      <c r="JR7" s="83" t="s">
        <v>131</v>
      </c>
      <c r="JS7" s="83" t="s">
        <v>131</v>
      </c>
      <c r="JT7" s="83" t="s">
        <v>131</v>
      </c>
      <c r="JU7" s="83" t="s">
        <v>131</v>
      </c>
      <c r="JV7" s="83" t="s">
        <v>131</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97.5</v>
      </c>
      <c r="KR7" s="83">
        <v>96.6</v>
      </c>
      <c r="KS7" s="83">
        <v>92.8</v>
      </c>
      <c r="KT7" s="83">
        <v>95.9</v>
      </c>
      <c r="KU7" s="83">
        <v>95.2</v>
      </c>
      <c r="KV7" s="80">
        <v>750</v>
      </c>
      <c r="KW7" s="83">
        <v>17.7</v>
      </c>
      <c r="KX7" s="83">
        <v>17.7</v>
      </c>
      <c r="KY7" s="83">
        <v>17.7</v>
      </c>
      <c r="KZ7" s="83">
        <v>17.2</v>
      </c>
      <c r="LA7" s="83">
        <v>18.600000000000001</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v>100</v>
      </c>
      <c r="ML7" s="83">
        <v>100</v>
      </c>
      <c r="MM7" s="83">
        <v>100</v>
      </c>
      <c r="MN7" s="83">
        <v>100</v>
      </c>
      <c r="MO7" s="83">
        <v>100</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t="s">
        <v>131</v>
      </c>
      <c r="ND7" s="83" t="s">
        <v>131</v>
      </c>
      <c r="NE7" s="83" t="s">
        <v>131</v>
      </c>
      <c r="NF7" s="83" t="s">
        <v>131</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136</v>
      </c>
      <c r="FB8" s="85"/>
      <c r="FC8" s="85"/>
      <c r="FD8" s="85"/>
      <c r="FE8" s="85"/>
      <c r="FF8" s="86"/>
      <c r="FG8" s="85"/>
      <c r="FH8" s="85"/>
      <c r="FI8" s="85" t="str">
        <f>FJ4</f>
        <v>修繕費比率（％）</v>
      </c>
      <c r="FJ8" s="85" t="b">
        <f>IF(SUM($M$6,$MU$7:$MX$7)=0,FALSE,TRUE)</f>
        <v>0</v>
      </c>
      <c r="FK8" s="87" t="s">
        <v>136</v>
      </c>
      <c r="FL8" s="85"/>
      <c r="FM8" s="85"/>
      <c r="FN8" s="85"/>
      <c r="FO8" s="85"/>
      <c r="FP8" s="85"/>
      <c r="FQ8" s="86"/>
      <c r="FR8" s="85"/>
      <c r="FS8" s="85" t="str">
        <f>FT4</f>
        <v>企業債残高対料金収入比率（％）</v>
      </c>
      <c r="FT8" s="85" t="b">
        <f>IF(SUM($M$6,$MU$7:$MX$7)=0,FALSE,TRUE)</f>
        <v>0</v>
      </c>
      <c r="FU8" s="87" t="s">
        <v>136</v>
      </c>
      <c r="FV8" s="85"/>
      <c r="FW8" s="85"/>
      <c r="FX8" s="85"/>
      <c r="FY8" s="85"/>
      <c r="FZ8" s="85"/>
      <c r="GA8" s="85"/>
      <c r="GB8" s="86"/>
      <c r="GC8" s="85" t="str">
        <f>GD4</f>
        <v>有形固定資産減価償却率（％）</v>
      </c>
      <c r="GD8" s="85" t="b">
        <v>0</v>
      </c>
      <c r="GE8" s="87" t="s">
        <v>137</v>
      </c>
      <c r="GF8" s="85"/>
      <c r="GG8" s="85"/>
      <c r="GH8" s="85"/>
      <c r="GI8" s="85"/>
      <c r="GJ8" s="85"/>
      <c r="GK8" s="85"/>
      <c r="GL8" s="85"/>
      <c r="GM8" s="85" t="str">
        <f>GN4</f>
        <v>FIT収入割合（％）</v>
      </c>
      <c r="GN8" s="85" t="b">
        <f>IF(SUM($M$6,$MU$7:$MX$7)=0,FALSE,TRUE)</f>
        <v>0</v>
      </c>
      <c r="GO8" s="87" t="s">
        <v>136</v>
      </c>
      <c r="GP8" s="85"/>
      <c r="GQ8" s="85"/>
      <c r="GR8" s="85"/>
      <c r="GS8" s="84"/>
      <c r="GT8" s="84"/>
      <c r="GU8" s="84"/>
      <c r="GV8" s="84"/>
      <c r="GW8" s="85" t="str">
        <f>GX5</f>
        <v>最大出力合計</v>
      </c>
      <c r="GX8" s="85" t="str">
        <f>GY4</f>
        <v>設備利用率（％）</v>
      </c>
      <c r="GY8" s="85" t="b">
        <f>IF(SUM($N$7,$MY$7:$NB$7)=0,FALSE,TRUE)</f>
        <v>0</v>
      </c>
      <c r="GZ8" s="87" t="s">
        <v>136</v>
      </c>
      <c r="HA8" s="85"/>
      <c r="HB8" s="85"/>
      <c r="HC8" s="85"/>
      <c r="HD8" s="85"/>
      <c r="HE8" s="86"/>
      <c r="HF8" s="85"/>
      <c r="HG8" s="85"/>
      <c r="HH8" s="85" t="str">
        <f>HI4</f>
        <v>修繕費比率（％）</v>
      </c>
      <c r="HI8" s="85" t="b">
        <f>IF(SUM($N$7,$MY$7:$NB$7)=0,FALSE,TRUE)</f>
        <v>0</v>
      </c>
      <c r="HJ8" s="87" t="s">
        <v>136</v>
      </c>
      <c r="HK8" s="85"/>
      <c r="HL8" s="85"/>
      <c r="HM8" s="85"/>
      <c r="HN8" s="85"/>
      <c r="HO8" s="85"/>
      <c r="HP8" s="86"/>
      <c r="HQ8" s="85"/>
      <c r="HR8" s="85" t="str">
        <f>HS4</f>
        <v>企業債残高対料金収入比率（％）</v>
      </c>
      <c r="HS8" s="85" t="b">
        <f>IF(SUM($N$7,$MY$7:$NB$7)=0,FALSE,TRUE)</f>
        <v>0</v>
      </c>
      <c r="HT8" s="87" t="s">
        <v>136</v>
      </c>
      <c r="HU8" s="85"/>
      <c r="HV8" s="85"/>
      <c r="HW8" s="85"/>
      <c r="HX8" s="85"/>
      <c r="HY8" s="85"/>
      <c r="HZ8" s="85"/>
      <c r="IA8" s="86"/>
      <c r="IB8" s="85" t="str">
        <f>IC4</f>
        <v>有形固定資産減価償却率（％）</v>
      </c>
      <c r="IC8" s="85" t="b">
        <v>0</v>
      </c>
      <c r="ID8" s="87" t="s">
        <v>137</v>
      </c>
      <c r="IE8" s="85"/>
      <c r="IF8" s="85"/>
      <c r="IG8" s="85"/>
      <c r="IH8" s="85"/>
      <c r="II8" s="85"/>
      <c r="IJ8" s="85"/>
      <c r="IK8" s="85"/>
      <c r="IL8" s="85" t="str">
        <f>IM4</f>
        <v>FIT収入割合（％）</v>
      </c>
      <c r="IM8" s="85" t="b">
        <f>IF(SUM($N$7,$MY$7:$NB$7)=0,FALSE,TRUE)</f>
        <v>0</v>
      </c>
      <c r="IN8" s="87" t="s">
        <v>136</v>
      </c>
      <c r="IO8" s="85"/>
      <c r="IP8" s="85"/>
      <c r="IQ8" s="85"/>
      <c r="IR8" s="84"/>
      <c r="IS8" s="84"/>
      <c r="IT8" s="84"/>
      <c r="IU8" s="84"/>
      <c r="IV8" s="85" t="str">
        <f>IW5</f>
        <v>最大出力合計</v>
      </c>
      <c r="IW8" s="85" t="str">
        <f>IX4</f>
        <v>設備利用率（％）</v>
      </c>
      <c r="IX8" s="85" t="b">
        <f>IF(SUM($O$7,$NC$7:$NF$7)=0,FALSE,TRUE)</f>
        <v>0</v>
      </c>
      <c r="IY8" s="87" t="s">
        <v>136</v>
      </c>
      <c r="IZ8" s="85"/>
      <c r="JA8" s="85"/>
      <c r="JB8" s="85"/>
      <c r="JC8" s="85"/>
      <c r="JD8" s="86"/>
      <c r="JE8" s="85"/>
      <c r="JF8" s="85"/>
      <c r="JG8" s="85" t="str">
        <f>JH4</f>
        <v>修繕費比率（％）</v>
      </c>
      <c r="JH8" s="85" t="b">
        <f>IF(SUM($O$7,$NC$7:$NF$7)=0,FALSE,TRUE)</f>
        <v>0</v>
      </c>
      <c r="JI8" s="87" t="s">
        <v>136</v>
      </c>
      <c r="JJ8" s="85"/>
      <c r="JK8" s="85"/>
      <c r="JL8" s="85"/>
      <c r="JM8" s="85"/>
      <c r="JN8" s="85"/>
      <c r="JO8" s="86"/>
      <c r="JP8" s="85"/>
      <c r="JQ8" s="85" t="str">
        <f>JR4</f>
        <v>企業債残高対料金収入比率（％）</v>
      </c>
      <c r="JR8" s="85" t="b">
        <f>IF(SUM($O$7,$NC$7:$NF$7)=0,FALSE,TRUE)</f>
        <v>0</v>
      </c>
      <c r="JS8" s="87" t="s">
        <v>136</v>
      </c>
      <c r="JT8" s="85"/>
      <c r="JU8" s="85"/>
      <c r="JV8" s="85"/>
      <c r="JW8" s="85"/>
      <c r="JX8" s="85"/>
      <c r="JY8" s="85"/>
      <c r="JZ8" s="86"/>
      <c r="KA8" s="85" t="str">
        <f>KB4</f>
        <v>有形固定資産減価償却率（％）</v>
      </c>
      <c r="KB8" s="85" t="b">
        <v>0</v>
      </c>
      <c r="KC8" s="87" t="s">
        <v>137</v>
      </c>
      <c r="KD8" s="85"/>
      <c r="KE8" s="85"/>
      <c r="KF8" s="85"/>
      <c r="KG8" s="85"/>
      <c r="KH8" s="85"/>
      <c r="KI8" s="85"/>
      <c r="KJ8" s="85"/>
      <c r="KK8" s="85" t="str">
        <f>KL4</f>
        <v>FIT収入割合（％）</v>
      </c>
      <c r="KL8" s="85" t="b">
        <f>IF(SUM($O$7,$NC$7:$NF$7)=0,FALSE,TRUE)</f>
        <v>0</v>
      </c>
      <c r="KM8" s="87" t="s">
        <v>136</v>
      </c>
      <c r="KN8" s="85"/>
      <c r="KO8" s="85"/>
      <c r="KP8" s="85"/>
      <c r="KQ8" s="84"/>
      <c r="KR8" s="84"/>
      <c r="KS8" s="84"/>
      <c r="KT8" s="84"/>
      <c r="KU8" s="85" t="str">
        <f>KV5</f>
        <v>最大出力合計</v>
      </c>
      <c r="KV8" s="85" t="str">
        <f>KW4</f>
        <v>設備利用率（％）</v>
      </c>
      <c r="KW8" s="85" t="b">
        <f>IF(SUM($P$7,$NG$7:$NJ$7)=0,FALSE,TRUE)</f>
        <v>1</v>
      </c>
      <c r="KX8" s="87" t="s">
        <v>136</v>
      </c>
      <c r="KY8" s="85"/>
      <c r="KZ8" s="85"/>
      <c r="LA8" s="85"/>
      <c r="LB8" s="85"/>
      <c r="LC8" s="86"/>
      <c r="LD8" s="85"/>
      <c r="LE8" s="85"/>
      <c r="LF8" s="85" t="str">
        <f>LG4</f>
        <v>修繕費比率（％）</v>
      </c>
      <c r="LG8" s="85" t="b">
        <f>IF(SUM($P$7,$NG$7:$NJ$7)=0,FALSE,TRUE)</f>
        <v>1</v>
      </c>
      <c r="LH8" s="87" t="s">
        <v>136</v>
      </c>
      <c r="LI8" s="85"/>
      <c r="LJ8" s="85"/>
      <c r="LK8" s="85"/>
      <c r="LL8" s="85"/>
      <c r="LM8" s="85"/>
      <c r="LN8" s="86"/>
      <c r="LO8" s="85"/>
      <c r="LP8" s="85" t="str">
        <f>LQ4</f>
        <v>企業債残高対料金収入比率（％）</v>
      </c>
      <c r="LQ8" s="85" t="b">
        <f>IF(SUM($P$7,$NG$7:$NJ$7)=0,FALSE,TRUE)</f>
        <v>1</v>
      </c>
      <c r="LR8" s="87" t="s">
        <v>136</v>
      </c>
      <c r="LS8" s="85"/>
      <c r="LT8" s="85"/>
      <c r="LU8" s="85"/>
      <c r="LV8" s="85"/>
      <c r="LW8" s="85"/>
      <c r="LX8" s="85"/>
      <c r="LY8" s="86"/>
      <c r="LZ8" s="85" t="str">
        <f>MA4</f>
        <v>有形固定資産減価償却率（％）</v>
      </c>
      <c r="MA8" s="85" t="b">
        <v>0</v>
      </c>
      <c r="MB8" s="87" t="s">
        <v>137</v>
      </c>
      <c r="MC8" s="85"/>
      <c r="MD8" s="85"/>
      <c r="ME8" s="85"/>
      <c r="MF8" s="85"/>
      <c r="MG8" s="85"/>
      <c r="MH8" s="85"/>
      <c r="MI8" s="85"/>
      <c r="MJ8" s="85" t="str">
        <f>MK4</f>
        <v>FIT収入割合（％）</v>
      </c>
      <c r="MK8" s="85" t="b">
        <f>IF(SUM($P$7,$NG$7:$NJ$7)=0,FALSE,TRUE)</f>
        <v>1</v>
      </c>
      <c r="ML8" s="87" t="s">
        <v>136</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138</v>
      </c>
      <c r="C9" s="89" t="s">
        <v>139</v>
      </c>
      <c r="D9" s="89" t="s">
        <v>140</v>
      </c>
      <c r="E9" s="89" t="s">
        <v>141</v>
      </c>
      <c r="F9" s="89" t="s">
        <v>142</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143</v>
      </c>
      <c r="AY9" s="90"/>
      <c r="AZ9" s="90"/>
      <c r="BA9" s="90"/>
      <c r="BB9" s="90"/>
      <c r="BC9" s="90"/>
      <c r="BD9" s="84"/>
      <c r="BE9" s="85"/>
      <c r="BF9" s="85"/>
      <c r="BG9" s="85"/>
      <c r="BH9" s="85"/>
      <c r="BI9" s="85" t="s">
        <v>143</v>
      </c>
      <c r="BJ9" s="90"/>
      <c r="BK9" s="90"/>
      <c r="BL9" s="90"/>
      <c r="BM9" s="90"/>
      <c r="BN9" s="90"/>
      <c r="BO9" s="84"/>
      <c r="BP9" s="85"/>
      <c r="BQ9" s="85"/>
      <c r="BR9" s="85"/>
      <c r="BS9" s="85"/>
      <c r="BT9" s="85" t="s">
        <v>143</v>
      </c>
      <c r="BU9" s="90"/>
      <c r="BV9" s="90"/>
      <c r="BW9" s="90"/>
      <c r="BX9" s="90"/>
      <c r="BY9" s="90"/>
      <c r="BZ9" s="84"/>
      <c r="CA9" s="85"/>
      <c r="CB9" s="85"/>
      <c r="CC9" s="85"/>
      <c r="CD9" s="85"/>
      <c r="CE9" s="85" t="s">
        <v>143</v>
      </c>
      <c r="CF9" s="90"/>
      <c r="CG9" s="90"/>
      <c r="CH9" s="90"/>
      <c r="CI9" s="90"/>
      <c r="CJ9" s="90"/>
      <c r="CK9" s="84"/>
      <c r="CL9" s="85"/>
      <c r="CM9" s="85"/>
      <c r="CN9" s="85"/>
      <c r="CO9" s="85" t="s">
        <v>143</v>
      </c>
      <c r="CP9" s="90"/>
      <c r="CQ9" s="90"/>
      <c r="CR9" s="90"/>
      <c r="CS9" s="90"/>
      <c r="CT9" s="90"/>
      <c r="CU9" s="85"/>
      <c r="CV9" s="84"/>
      <c r="CW9" s="85"/>
      <c r="CX9" s="85"/>
      <c r="CY9" s="91" t="str">
        <f>"（最大出力合計"&amp;TEXT(CZ7,"#,##0")&amp;"kW）"</f>
        <v>（最大出力合計750kW）</v>
      </c>
      <c r="CZ9" s="85" t="s">
        <v>143</v>
      </c>
      <c r="DA9" s="90"/>
      <c r="DB9" s="90"/>
      <c r="DC9" s="90"/>
      <c r="DD9" s="90"/>
      <c r="DE9" s="90"/>
      <c r="DF9" s="85"/>
      <c r="DG9" s="84"/>
      <c r="DH9" s="85"/>
      <c r="DI9" s="85"/>
      <c r="DJ9" s="85" t="s">
        <v>143</v>
      </c>
      <c r="DK9" s="90"/>
      <c r="DL9" s="90"/>
      <c r="DM9" s="90"/>
      <c r="DN9" s="90"/>
      <c r="DO9" s="90"/>
      <c r="DP9" s="85"/>
      <c r="DQ9" s="85"/>
      <c r="DR9" s="84"/>
      <c r="DS9" s="85"/>
      <c r="DT9" s="85" t="s">
        <v>143</v>
      </c>
      <c r="DU9" s="90"/>
      <c r="DV9" s="90"/>
      <c r="DW9" s="90"/>
      <c r="DX9" s="90"/>
      <c r="DY9" s="90"/>
      <c r="DZ9" s="85"/>
      <c r="EA9" s="85"/>
      <c r="EB9" s="85"/>
      <c r="EC9" s="84"/>
      <c r="ED9" s="85" t="s">
        <v>143</v>
      </c>
      <c r="EE9" s="90"/>
      <c r="EF9" s="90"/>
      <c r="EG9" s="90"/>
      <c r="EH9" s="90"/>
      <c r="EI9" s="90"/>
      <c r="EJ9" s="85"/>
      <c r="EK9" s="85"/>
      <c r="EL9" s="85"/>
      <c r="EM9" s="85"/>
      <c r="EN9" s="85" t="s">
        <v>143</v>
      </c>
      <c r="EO9" s="90"/>
      <c r="EP9" s="90"/>
      <c r="EQ9" s="90"/>
      <c r="ER9" s="90"/>
      <c r="ES9" s="90"/>
      <c r="ET9" s="84"/>
      <c r="EU9" s="84"/>
      <c r="EV9" s="84"/>
      <c r="EW9" s="84"/>
      <c r="EX9" s="91" t="str">
        <f>"（最大出力合計"&amp;TEXT(EY7,"#,##0")&amp;"kW）"</f>
        <v>（最大出力合計-kW）</v>
      </c>
      <c r="EY9" s="85" t="s">
        <v>143</v>
      </c>
      <c r="EZ9" s="90"/>
      <c r="FA9" s="90"/>
      <c r="FB9" s="90"/>
      <c r="FC9" s="90"/>
      <c r="FD9" s="90"/>
      <c r="FE9" s="85"/>
      <c r="FF9" s="84"/>
      <c r="FG9" s="85"/>
      <c r="FH9" s="85"/>
      <c r="FI9" s="85" t="s">
        <v>143</v>
      </c>
      <c r="FJ9" s="90"/>
      <c r="FK9" s="90"/>
      <c r="FL9" s="90"/>
      <c r="FM9" s="90"/>
      <c r="FN9" s="90"/>
      <c r="FO9" s="85"/>
      <c r="FP9" s="85"/>
      <c r="FQ9" s="84"/>
      <c r="FR9" s="85"/>
      <c r="FS9" s="85" t="s">
        <v>143</v>
      </c>
      <c r="FT9" s="90"/>
      <c r="FU9" s="90"/>
      <c r="FV9" s="90"/>
      <c r="FW9" s="90"/>
      <c r="FX9" s="90"/>
      <c r="FY9" s="85"/>
      <c r="FZ9" s="85"/>
      <c r="GA9" s="85"/>
      <c r="GB9" s="84"/>
      <c r="GC9" s="85" t="s">
        <v>143</v>
      </c>
      <c r="GD9" s="90"/>
      <c r="GE9" s="90"/>
      <c r="GF9" s="90"/>
      <c r="GG9" s="90"/>
      <c r="GH9" s="90"/>
      <c r="GI9" s="85"/>
      <c r="GJ9" s="85"/>
      <c r="GK9" s="85"/>
      <c r="GL9" s="85"/>
      <c r="GM9" s="85" t="s">
        <v>143</v>
      </c>
      <c r="GN9" s="90"/>
      <c r="GO9" s="90"/>
      <c r="GP9" s="90"/>
      <c r="GQ9" s="90"/>
      <c r="GR9" s="90"/>
      <c r="GS9" s="84"/>
      <c r="GT9" s="84"/>
      <c r="GU9" s="84"/>
      <c r="GV9" s="84"/>
      <c r="GW9" s="91" t="str">
        <f>"（最大出力合計"&amp;TEXT(GX7,"#,##0")&amp;"kW）"</f>
        <v>（最大出力合計-kW）</v>
      </c>
      <c r="GX9" s="85" t="s">
        <v>143</v>
      </c>
      <c r="GY9" s="90"/>
      <c r="GZ9" s="90"/>
      <c r="HA9" s="90"/>
      <c r="HB9" s="90"/>
      <c r="HC9" s="90"/>
      <c r="HD9" s="85"/>
      <c r="HE9" s="84"/>
      <c r="HF9" s="85"/>
      <c r="HG9" s="85"/>
      <c r="HH9" s="85" t="s">
        <v>143</v>
      </c>
      <c r="HI9" s="90"/>
      <c r="HJ9" s="90"/>
      <c r="HK9" s="90"/>
      <c r="HL9" s="90"/>
      <c r="HM9" s="90"/>
      <c r="HN9" s="85"/>
      <c r="HO9" s="85"/>
      <c r="HP9" s="84"/>
      <c r="HQ9" s="85"/>
      <c r="HR9" s="85" t="s">
        <v>143</v>
      </c>
      <c r="HS9" s="90"/>
      <c r="HT9" s="90"/>
      <c r="HU9" s="90"/>
      <c r="HV9" s="90"/>
      <c r="HW9" s="90"/>
      <c r="HX9" s="85"/>
      <c r="HY9" s="85"/>
      <c r="HZ9" s="85"/>
      <c r="IA9" s="84"/>
      <c r="IB9" s="85" t="s">
        <v>143</v>
      </c>
      <c r="IC9" s="90"/>
      <c r="ID9" s="90"/>
      <c r="IE9" s="90"/>
      <c r="IF9" s="90"/>
      <c r="IG9" s="90"/>
      <c r="IH9" s="85"/>
      <c r="II9" s="85"/>
      <c r="IJ9" s="85"/>
      <c r="IK9" s="85"/>
      <c r="IL9" s="85" t="s">
        <v>143</v>
      </c>
      <c r="IM9" s="90"/>
      <c r="IN9" s="90"/>
      <c r="IO9" s="90"/>
      <c r="IP9" s="90"/>
      <c r="IQ9" s="90"/>
      <c r="IR9" s="84"/>
      <c r="IS9" s="84"/>
      <c r="IT9" s="84"/>
      <c r="IU9" s="84"/>
      <c r="IV9" s="91" t="str">
        <f>"（最大出力合計"&amp;TEXT(IW7,"#,##0")&amp;"kW）"</f>
        <v>（最大出力合計-kW）</v>
      </c>
      <c r="IW9" s="85" t="s">
        <v>143</v>
      </c>
      <c r="IX9" s="90"/>
      <c r="IY9" s="90"/>
      <c r="IZ9" s="90"/>
      <c r="JA9" s="90"/>
      <c r="JB9" s="90"/>
      <c r="JC9" s="85"/>
      <c r="JD9" s="84"/>
      <c r="JE9" s="85"/>
      <c r="JF9" s="85"/>
      <c r="JG9" s="85" t="s">
        <v>143</v>
      </c>
      <c r="JH9" s="90"/>
      <c r="JI9" s="90"/>
      <c r="JJ9" s="90"/>
      <c r="JK9" s="90"/>
      <c r="JL9" s="90"/>
      <c r="JM9" s="85"/>
      <c r="JN9" s="85"/>
      <c r="JO9" s="84"/>
      <c r="JP9" s="85"/>
      <c r="JQ9" s="85" t="s">
        <v>143</v>
      </c>
      <c r="JR9" s="90"/>
      <c r="JS9" s="90"/>
      <c r="JT9" s="90"/>
      <c r="JU9" s="90"/>
      <c r="JV9" s="90"/>
      <c r="JW9" s="85"/>
      <c r="JX9" s="85"/>
      <c r="JY9" s="85"/>
      <c r="JZ9" s="84"/>
      <c r="KA9" s="85" t="s">
        <v>143</v>
      </c>
      <c r="KB9" s="90"/>
      <c r="KC9" s="90"/>
      <c r="KD9" s="90"/>
      <c r="KE9" s="90"/>
      <c r="KF9" s="90"/>
      <c r="KG9" s="85"/>
      <c r="KH9" s="85"/>
      <c r="KI9" s="85"/>
      <c r="KJ9" s="85"/>
      <c r="KK9" s="85" t="s">
        <v>143</v>
      </c>
      <c r="KL9" s="90"/>
      <c r="KM9" s="90"/>
      <c r="KN9" s="90"/>
      <c r="KO9" s="90"/>
      <c r="KP9" s="90"/>
      <c r="KQ9" s="84"/>
      <c r="KR9" s="84"/>
      <c r="KS9" s="84"/>
      <c r="KT9" s="84"/>
      <c r="KU9" s="91" t="str">
        <f>"（最大出力合計"&amp;TEXT(KV7,"#,##0")&amp;"kW）"</f>
        <v>（最大出力合計750kW）</v>
      </c>
      <c r="KV9" s="85" t="s">
        <v>143</v>
      </c>
      <c r="KW9" s="90"/>
      <c r="KX9" s="90"/>
      <c r="KY9" s="90"/>
      <c r="KZ9" s="90"/>
      <c r="LA9" s="90"/>
      <c r="LB9" s="85"/>
      <c r="LC9" s="84"/>
      <c r="LD9" s="85"/>
      <c r="LE9" s="85"/>
      <c r="LF9" s="85" t="s">
        <v>143</v>
      </c>
      <c r="LG9" s="90"/>
      <c r="LH9" s="90"/>
      <c r="LI9" s="90"/>
      <c r="LJ9" s="90"/>
      <c r="LK9" s="90"/>
      <c r="LL9" s="85"/>
      <c r="LM9" s="85"/>
      <c r="LN9" s="84"/>
      <c r="LO9" s="85"/>
      <c r="LP9" s="85" t="s">
        <v>143</v>
      </c>
      <c r="LQ9" s="90"/>
      <c r="LR9" s="90"/>
      <c r="LS9" s="90"/>
      <c r="LT9" s="90"/>
      <c r="LU9" s="90"/>
      <c r="LV9" s="85"/>
      <c r="LW9" s="85"/>
      <c r="LX9" s="85"/>
      <c r="LY9" s="84"/>
      <c r="LZ9" s="85" t="s">
        <v>143</v>
      </c>
      <c r="MA9" s="90"/>
      <c r="MB9" s="90"/>
      <c r="MC9" s="90"/>
      <c r="MD9" s="90"/>
      <c r="ME9" s="90"/>
      <c r="MF9" s="85"/>
      <c r="MG9" s="85"/>
      <c r="MH9" s="85"/>
      <c r="MI9" s="85"/>
      <c r="MJ9" s="85" t="s">
        <v>143</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144</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145</v>
      </c>
      <c r="AY11" s="95">
        <f>AY7</f>
        <v>100</v>
      </c>
      <c r="AZ11" s="95">
        <f>AZ7</f>
        <v>100</v>
      </c>
      <c r="BA11" s="95">
        <f>BA7</f>
        <v>100.3</v>
      </c>
      <c r="BB11" s="95">
        <f>BB7</f>
        <v>100</v>
      </c>
      <c r="BC11" s="95">
        <f>BC7</f>
        <v>102.6</v>
      </c>
      <c r="BD11" s="84"/>
      <c r="BE11" s="84"/>
      <c r="BF11" s="84"/>
      <c r="BG11" s="84"/>
      <c r="BH11" s="84"/>
      <c r="BI11" s="94" t="s">
        <v>145</v>
      </c>
      <c r="BJ11" s="95">
        <f>BJ7</f>
        <v>1687.2</v>
      </c>
      <c r="BK11" s="95">
        <f>BK7</f>
        <v>2057.1999999999998</v>
      </c>
      <c r="BL11" s="95">
        <f>BL7</f>
        <v>633</v>
      </c>
      <c r="BM11" s="95">
        <f>BM7</f>
        <v>1430.4</v>
      </c>
      <c r="BN11" s="95">
        <f>BN7</f>
        <v>1911.7</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145</v>
      </c>
      <c r="CF11" s="95">
        <f>CF7</f>
        <v>43673.1</v>
      </c>
      <c r="CG11" s="95">
        <f>CG7</f>
        <v>43209.5</v>
      </c>
      <c r="CH11" s="95">
        <f>CH7</f>
        <v>43036.4</v>
      </c>
      <c r="CI11" s="95">
        <f>CI7</f>
        <v>43724.7</v>
      </c>
      <c r="CJ11" s="95">
        <f>CJ7</f>
        <v>42907.5</v>
      </c>
      <c r="CK11" s="84"/>
      <c r="CL11" s="84"/>
      <c r="CM11" s="84"/>
      <c r="CN11" s="84"/>
      <c r="CO11" s="94" t="s">
        <v>145</v>
      </c>
      <c r="CP11" s="96" t="str">
        <f>CP7</f>
        <v>-</v>
      </c>
      <c r="CQ11" s="96" t="str">
        <f>CQ7</f>
        <v>-</v>
      </c>
      <c r="CR11" s="96">
        <f>CR7</f>
        <v>171</v>
      </c>
      <c r="CS11" s="96" t="str">
        <f>CS7</f>
        <v>-</v>
      </c>
      <c r="CT11" s="96">
        <f>CT7</f>
        <v>1336</v>
      </c>
      <c r="CU11" s="84"/>
      <c r="CV11" s="84"/>
      <c r="CW11" s="84"/>
      <c r="CX11" s="84"/>
      <c r="CY11" s="84"/>
      <c r="CZ11" s="94" t="s">
        <v>145</v>
      </c>
      <c r="DA11" s="95">
        <f>DA7</f>
        <v>17.7</v>
      </c>
      <c r="DB11" s="95">
        <f>DB7</f>
        <v>17.7</v>
      </c>
      <c r="DC11" s="95">
        <f>DC7</f>
        <v>17.7</v>
      </c>
      <c r="DD11" s="95">
        <f>DD7</f>
        <v>17.2</v>
      </c>
      <c r="DE11" s="95">
        <f>DE7</f>
        <v>18.600000000000001</v>
      </c>
      <c r="DF11" s="84"/>
      <c r="DG11" s="84"/>
      <c r="DH11" s="84"/>
      <c r="DI11" s="84"/>
      <c r="DJ11" s="94" t="s">
        <v>145</v>
      </c>
      <c r="DK11" s="95">
        <f>DK7</f>
        <v>0</v>
      </c>
      <c r="DL11" s="95">
        <f>DL7</f>
        <v>0</v>
      </c>
      <c r="DM11" s="95">
        <f>DM7</f>
        <v>0</v>
      </c>
      <c r="DN11" s="95">
        <f>DN7</f>
        <v>0</v>
      </c>
      <c r="DO11" s="95">
        <f>DO7</f>
        <v>0</v>
      </c>
      <c r="DP11" s="84"/>
      <c r="DQ11" s="84"/>
      <c r="DR11" s="84"/>
      <c r="DS11" s="84"/>
      <c r="DT11" s="94" t="s">
        <v>145</v>
      </c>
      <c r="DU11" s="95">
        <f>DU7</f>
        <v>0</v>
      </c>
      <c r="DV11" s="95">
        <f>DV7</f>
        <v>0</v>
      </c>
      <c r="DW11" s="95">
        <f>DW7</f>
        <v>0</v>
      </c>
      <c r="DX11" s="95">
        <f>DX7</f>
        <v>0</v>
      </c>
      <c r="DY11" s="95">
        <f>DY7</f>
        <v>0</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145</v>
      </c>
      <c r="EO11" s="95">
        <f>EO7</f>
        <v>100</v>
      </c>
      <c r="EP11" s="95">
        <f>EP7</f>
        <v>100</v>
      </c>
      <c r="EQ11" s="95">
        <f>EQ7</f>
        <v>100</v>
      </c>
      <c r="ER11" s="95">
        <f>ER7</f>
        <v>100</v>
      </c>
      <c r="ES11" s="95">
        <f>ES7</f>
        <v>100</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145</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145</v>
      </c>
      <c r="JR11" s="95" t="str">
        <f>JR7</f>
        <v>-</v>
      </c>
      <c r="JS11" s="95" t="str">
        <f>JS7</f>
        <v>-</v>
      </c>
      <c r="JT11" s="95" t="str">
        <f>JT7</f>
        <v>-</v>
      </c>
      <c r="JU11" s="95" t="str">
        <f>JU7</f>
        <v>-</v>
      </c>
      <c r="JV11" s="95" t="str">
        <f>JV7</f>
        <v>-</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145</v>
      </c>
      <c r="KL11" s="95" t="str">
        <f>KL7</f>
        <v>-</v>
      </c>
      <c r="KM11" s="95" t="str">
        <f>KM7</f>
        <v>-</v>
      </c>
      <c r="KN11" s="95" t="str">
        <f>KN7</f>
        <v>-</v>
      </c>
      <c r="KO11" s="95" t="str">
        <f>KO7</f>
        <v>-</v>
      </c>
      <c r="KP11" s="95" t="str">
        <f>KP7</f>
        <v>-</v>
      </c>
      <c r="KQ11" s="84"/>
      <c r="KR11" s="84"/>
      <c r="KS11" s="84"/>
      <c r="KT11" s="84"/>
      <c r="KU11" s="84"/>
      <c r="KV11" s="94" t="s">
        <v>145</v>
      </c>
      <c r="KW11" s="95">
        <f>KW7</f>
        <v>17.7</v>
      </c>
      <c r="KX11" s="95">
        <f>KX7</f>
        <v>17.7</v>
      </c>
      <c r="KY11" s="95">
        <f>KY7</f>
        <v>17.7</v>
      </c>
      <c r="KZ11" s="95">
        <f>KZ7</f>
        <v>17.2</v>
      </c>
      <c r="LA11" s="95">
        <f>LA7</f>
        <v>18.600000000000001</v>
      </c>
      <c r="LB11" s="84"/>
      <c r="LC11" s="84"/>
      <c r="LD11" s="84"/>
      <c r="LE11" s="84"/>
      <c r="LF11" s="94" t="s">
        <v>145</v>
      </c>
      <c r="LG11" s="95">
        <f>LG7</f>
        <v>0</v>
      </c>
      <c r="LH11" s="95">
        <f>LH7</f>
        <v>0</v>
      </c>
      <c r="LI11" s="95">
        <f>LI7</f>
        <v>0</v>
      </c>
      <c r="LJ11" s="95">
        <f>LJ7</f>
        <v>0</v>
      </c>
      <c r="LK11" s="95">
        <f>LK7</f>
        <v>0</v>
      </c>
      <c r="LL11" s="84"/>
      <c r="LM11" s="84"/>
      <c r="LN11" s="84"/>
      <c r="LO11" s="84"/>
      <c r="LP11" s="94" t="s">
        <v>145</v>
      </c>
      <c r="LQ11" s="95">
        <f>LQ7</f>
        <v>0</v>
      </c>
      <c r="LR11" s="95">
        <f>LR7</f>
        <v>0</v>
      </c>
      <c r="LS11" s="95">
        <f>LS7</f>
        <v>0</v>
      </c>
      <c r="LT11" s="95">
        <f>LT7</f>
        <v>0</v>
      </c>
      <c r="LU11" s="95">
        <f>LU7</f>
        <v>0</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145</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88.8</v>
      </c>
      <c r="AZ12" s="95">
        <f>BE7</f>
        <v>121.3</v>
      </c>
      <c r="BA12" s="95">
        <f>BF7</f>
        <v>123.2</v>
      </c>
      <c r="BB12" s="95">
        <f>BG7</f>
        <v>134.69999999999999</v>
      </c>
      <c r="BC12" s="95">
        <f>BH7</f>
        <v>141.80000000000001</v>
      </c>
      <c r="BD12" s="84"/>
      <c r="BE12" s="84"/>
      <c r="BF12" s="84"/>
      <c r="BG12" s="84"/>
      <c r="BH12" s="84"/>
      <c r="BI12" s="94" t="s">
        <v>146</v>
      </c>
      <c r="BJ12" s="95">
        <f>BO7</f>
        <v>269.8</v>
      </c>
      <c r="BK12" s="95">
        <f>BP7</f>
        <v>247.9</v>
      </c>
      <c r="BL12" s="95">
        <f>BQ7</f>
        <v>240.1</v>
      </c>
      <c r="BM12" s="95">
        <f>BR7</f>
        <v>253.6</v>
      </c>
      <c r="BN12" s="95">
        <f>BS7</f>
        <v>238</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22847.9</v>
      </c>
      <c r="CG12" s="95">
        <f>CL7</f>
        <v>19199</v>
      </c>
      <c r="CH12" s="95">
        <f>CM7</f>
        <v>19863.5</v>
      </c>
      <c r="CI12" s="95">
        <f>CN7</f>
        <v>19066.3</v>
      </c>
      <c r="CJ12" s="95">
        <f>CO7</f>
        <v>18998.7</v>
      </c>
      <c r="CK12" s="84"/>
      <c r="CL12" s="84"/>
      <c r="CM12" s="84"/>
      <c r="CN12" s="84"/>
      <c r="CO12" s="94" t="s">
        <v>146</v>
      </c>
      <c r="CP12" s="96">
        <f>CU7</f>
        <v>2390</v>
      </c>
      <c r="CQ12" s="96">
        <f>CV7</f>
        <v>32739</v>
      </c>
      <c r="CR12" s="96">
        <f>CW7</f>
        <v>34140</v>
      </c>
      <c r="CS12" s="96">
        <f>CX7</f>
        <v>33434</v>
      </c>
      <c r="CT12" s="96">
        <f>CY7</f>
        <v>36820</v>
      </c>
      <c r="CU12" s="84"/>
      <c r="CV12" s="84"/>
      <c r="CW12" s="84"/>
      <c r="CX12" s="84"/>
      <c r="CY12" s="84"/>
      <c r="CZ12" s="94" t="s">
        <v>146</v>
      </c>
      <c r="DA12" s="95">
        <f>DF7</f>
        <v>36.4</v>
      </c>
      <c r="DB12" s="95">
        <f>DG7</f>
        <v>31.6</v>
      </c>
      <c r="DC12" s="95">
        <f>DH7</f>
        <v>31.6</v>
      </c>
      <c r="DD12" s="95">
        <f>DI7</f>
        <v>30.1</v>
      </c>
      <c r="DE12" s="95">
        <f>DJ7</f>
        <v>30.3</v>
      </c>
      <c r="DF12" s="84"/>
      <c r="DG12" s="84"/>
      <c r="DH12" s="84"/>
      <c r="DI12" s="84"/>
      <c r="DJ12" s="94" t="s">
        <v>146</v>
      </c>
      <c r="DK12" s="95">
        <f>DP7</f>
        <v>8.3000000000000007</v>
      </c>
      <c r="DL12" s="95">
        <f>DQ7</f>
        <v>7.1</v>
      </c>
      <c r="DM12" s="95">
        <f>DR7</f>
        <v>7.3</v>
      </c>
      <c r="DN12" s="95">
        <f>DS7</f>
        <v>5.3</v>
      </c>
      <c r="DO12" s="95">
        <f>DT7</f>
        <v>6.4</v>
      </c>
      <c r="DP12" s="84"/>
      <c r="DQ12" s="84"/>
      <c r="DR12" s="84"/>
      <c r="DS12" s="84"/>
      <c r="DT12" s="94" t="s">
        <v>146</v>
      </c>
      <c r="DU12" s="95">
        <f>DZ7</f>
        <v>110.5</v>
      </c>
      <c r="DV12" s="95">
        <f>EA7</f>
        <v>156.5</v>
      </c>
      <c r="DW12" s="95">
        <f>EB7</f>
        <v>157.6</v>
      </c>
      <c r="DX12" s="95">
        <f>EC7</f>
        <v>173.7</v>
      </c>
      <c r="DY12" s="95">
        <f>ED7</f>
        <v>160.19999999999999</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146</v>
      </c>
      <c r="EO12" s="95">
        <f>ET7</f>
        <v>74.2</v>
      </c>
      <c r="EP12" s="95">
        <f>EU7</f>
        <v>86.8</v>
      </c>
      <c r="EQ12" s="95">
        <f>EV7</f>
        <v>83.6</v>
      </c>
      <c r="ER12" s="95">
        <f>EW7</f>
        <v>82.6</v>
      </c>
      <c r="ES12" s="95">
        <f>EX7</f>
        <v>83.2</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146</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f>IF($KW$8,LB7,"-")</f>
        <v>14.5</v>
      </c>
      <c r="KX12" s="95">
        <f>IF($KW$8,LC7,"-")</f>
        <v>14.9</v>
      </c>
      <c r="KY12" s="95">
        <f>IF($KW$8,LD7,"-")</f>
        <v>15.3</v>
      </c>
      <c r="KZ12" s="95">
        <f>IF($KW$8,LE7,"-")</f>
        <v>14.9</v>
      </c>
      <c r="LA12" s="95">
        <f>IF($KW$8,LF7,"-")</f>
        <v>14.9</v>
      </c>
      <c r="LB12" s="84"/>
      <c r="LC12" s="84"/>
      <c r="LD12" s="84"/>
      <c r="LE12" s="84"/>
      <c r="LF12" s="94" t="s">
        <v>146</v>
      </c>
      <c r="LG12" s="95">
        <f>IF($LG$8,LL7,"-")</f>
        <v>0.3</v>
      </c>
      <c r="LH12" s="95">
        <f>IF($LG$8,LM7,"-")</f>
        <v>0.3</v>
      </c>
      <c r="LI12" s="95">
        <f>IF($LG$8,LN7,"-")</f>
        <v>0.7</v>
      </c>
      <c r="LJ12" s="95">
        <f>IF($LG$8,LO7,"-")</f>
        <v>0.4</v>
      </c>
      <c r="LK12" s="95">
        <f>IF($LG$8,LP7,"-")</f>
        <v>1.8</v>
      </c>
      <c r="LL12" s="84"/>
      <c r="LM12" s="84"/>
      <c r="LN12" s="84"/>
      <c r="LO12" s="84"/>
      <c r="LP12" s="94" t="s">
        <v>146</v>
      </c>
      <c r="LQ12" s="95">
        <f>IF($LQ$8,LV7,"-")</f>
        <v>189.5</v>
      </c>
      <c r="LR12" s="95">
        <f>IF($LQ$8,LW7,"-")</f>
        <v>172</v>
      </c>
      <c r="LS12" s="95">
        <f>IF($LQ$8,LX7,"-")</f>
        <v>151.69999999999999</v>
      </c>
      <c r="LT12" s="95">
        <f>IF($LQ$8,LY7,"-")</f>
        <v>138.1</v>
      </c>
      <c r="LU12" s="95">
        <f>IF($LQ$8,LZ7,"-")</f>
        <v>125.8</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197" t="s">
        <v>149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150</v>
      </c>
      <c r="C15" s="196"/>
      <c r="D15" s="100"/>
      <c r="E15" s="97">
        <v>1</v>
      </c>
      <c r="F15" s="196" t="s">
        <v>151</v>
      </c>
      <c r="G15" s="196"/>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154</v>
      </c>
      <c r="C16" s="196"/>
      <c r="D16" s="100"/>
      <c r="E16" s="97">
        <f>E15+1</f>
        <v>2</v>
      </c>
      <c r="F16" s="196" t="s">
        <v>155</v>
      </c>
      <c r="G16" s="196"/>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157</v>
      </c>
      <c r="C17" s="196"/>
      <c r="D17" s="100"/>
      <c r="E17" s="97">
        <f t="shared" ref="E17" si="8">E16+1</f>
        <v>3</v>
      </c>
      <c r="F17" s="196" t="s">
        <v>158</v>
      </c>
      <c r="G17" s="196"/>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100</v>
      </c>
      <c r="AZ17" s="106">
        <f t="shared" ref="AZ17:BC17" si="9">IF(AZ7="-",NA(),AZ7)</f>
        <v>100</v>
      </c>
      <c r="BA17" s="106">
        <f t="shared" si="9"/>
        <v>100.3</v>
      </c>
      <c r="BB17" s="106">
        <f t="shared" si="9"/>
        <v>100</v>
      </c>
      <c r="BC17" s="106">
        <f t="shared" si="9"/>
        <v>102.6</v>
      </c>
      <c r="BD17" s="100"/>
      <c r="BE17" s="100"/>
      <c r="BF17" s="100"/>
      <c r="BG17" s="100"/>
      <c r="BH17" s="100"/>
      <c r="BI17" s="105" t="s">
        <v>160</v>
      </c>
      <c r="BJ17" s="106">
        <f>IF(BJ7="-",NA(),BJ7)</f>
        <v>1687.2</v>
      </c>
      <c r="BK17" s="106">
        <f t="shared" ref="BK17:BN17" si="10">IF(BK7="-",NA(),BK7)</f>
        <v>2057.1999999999998</v>
      </c>
      <c r="BL17" s="106">
        <f t="shared" si="10"/>
        <v>633</v>
      </c>
      <c r="BM17" s="106">
        <f t="shared" si="10"/>
        <v>1430.4</v>
      </c>
      <c r="BN17" s="106">
        <f t="shared" si="10"/>
        <v>1911.7</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43673.1</v>
      </c>
      <c r="CG17" s="106">
        <f t="shared" ref="CG17:CJ17" si="12">IF(CG7="-",NA(),CG7)</f>
        <v>43209.5</v>
      </c>
      <c r="CH17" s="106">
        <f t="shared" si="12"/>
        <v>43036.4</v>
      </c>
      <c r="CI17" s="106">
        <f t="shared" si="12"/>
        <v>43724.7</v>
      </c>
      <c r="CJ17" s="106">
        <f t="shared" si="12"/>
        <v>42907.5</v>
      </c>
      <c r="CK17" s="100"/>
      <c r="CL17" s="100"/>
      <c r="CM17" s="100"/>
      <c r="CN17" s="100"/>
      <c r="CO17" s="105" t="s">
        <v>160</v>
      </c>
      <c r="CP17" s="107" t="e">
        <f>IF(CP7="-",NA(),CP7)</f>
        <v>#N/A</v>
      </c>
      <c r="CQ17" s="107" t="e">
        <f t="shared" ref="CQ17:CT17" si="13">IF(CQ7="-",NA(),CQ7)</f>
        <v>#N/A</v>
      </c>
      <c r="CR17" s="107">
        <f t="shared" si="13"/>
        <v>171</v>
      </c>
      <c r="CS17" s="107" t="e">
        <f t="shared" si="13"/>
        <v>#N/A</v>
      </c>
      <c r="CT17" s="107">
        <f t="shared" si="13"/>
        <v>1336</v>
      </c>
      <c r="CU17" s="100"/>
      <c r="CV17" s="100"/>
      <c r="CW17" s="100"/>
      <c r="CX17" s="100"/>
      <c r="CY17" s="100"/>
      <c r="CZ17" s="105" t="s">
        <v>160</v>
      </c>
      <c r="DA17" s="106">
        <f>IF(DA7="-",NA(),DA7)</f>
        <v>17.7</v>
      </c>
      <c r="DB17" s="106">
        <f t="shared" ref="DB17:DE17" si="14">IF(DB7="-",NA(),DB7)</f>
        <v>17.7</v>
      </c>
      <c r="DC17" s="106">
        <f t="shared" si="14"/>
        <v>17.7</v>
      </c>
      <c r="DD17" s="106">
        <f t="shared" si="14"/>
        <v>17.2</v>
      </c>
      <c r="DE17" s="106">
        <f t="shared" si="14"/>
        <v>18.600000000000001</v>
      </c>
      <c r="DF17" s="100"/>
      <c r="DG17" s="100"/>
      <c r="DH17" s="100"/>
      <c r="DI17" s="100"/>
      <c r="DJ17" s="105" t="s">
        <v>160</v>
      </c>
      <c r="DK17" s="106">
        <f>IF(DK7="-",NA(),DK7)</f>
        <v>0</v>
      </c>
      <c r="DL17" s="106">
        <f t="shared" ref="DL17:DO17" si="15">IF(DL7="-",NA(),DL7)</f>
        <v>0</v>
      </c>
      <c r="DM17" s="106">
        <f t="shared" si="15"/>
        <v>0</v>
      </c>
      <c r="DN17" s="106">
        <f t="shared" si="15"/>
        <v>0</v>
      </c>
      <c r="DO17" s="106">
        <f t="shared" si="15"/>
        <v>0</v>
      </c>
      <c r="DP17" s="100"/>
      <c r="DQ17" s="100"/>
      <c r="DR17" s="100"/>
      <c r="DS17" s="100"/>
      <c r="DT17" s="105" t="s">
        <v>160</v>
      </c>
      <c r="DU17" s="106">
        <f>IF(DU7="-",NA(),DU7)</f>
        <v>0</v>
      </c>
      <c r="DV17" s="106">
        <f t="shared" ref="DV17:DY17" si="16">IF(DV7="-",NA(),DV7)</f>
        <v>0</v>
      </c>
      <c r="DW17" s="106">
        <f t="shared" si="16"/>
        <v>0</v>
      </c>
      <c r="DX17" s="106">
        <f t="shared" si="16"/>
        <v>0</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f>IF(KW7="-",NA(),KW7)</f>
        <v>17.7</v>
      </c>
      <c r="KX17" s="106">
        <f t="shared" ref="KX17:LA17" si="34">IF(KX7="-",NA(),KX7)</f>
        <v>17.7</v>
      </c>
      <c r="KY17" s="106">
        <f t="shared" si="34"/>
        <v>17.7</v>
      </c>
      <c r="KZ17" s="106">
        <f t="shared" si="34"/>
        <v>17.2</v>
      </c>
      <c r="LA17" s="106">
        <f t="shared" si="34"/>
        <v>18.600000000000001</v>
      </c>
      <c r="LB17" s="100"/>
      <c r="LC17" s="100"/>
      <c r="LD17" s="100"/>
      <c r="LE17" s="100"/>
      <c r="LF17" s="105" t="s">
        <v>160</v>
      </c>
      <c r="LG17" s="106">
        <f>IF(LG7="-",NA(),LG7)</f>
        <v>0</v>
      </c>
      <c r="LH17" s="106">
        <f t="shared" ref="LH17:LK17" si="35">IF(LH7="-",NA(),LH7)</f>
        <v>0</v>
      </c>
      <c r="LI17" s="106">
        <f t="shared" si="35"/>
        <v>0</v>
      </c>
      <c r="LJ17" s="106">
        <f t="shared" si="35"/>
        <v>0</v>
      </c>
      <c r="LK17" s="106">
        <f t="shared" si="35"/>
        <v>0</v>
      </c>
      <c r="LL17" s="100"/>
      <c r="LM17" s="100"/>
      <c r="LN17" s="100"/>
      <c r="LO17" s="100"/>
      <c r="LP17" s="105" t="s">
        <v>160</v>
      </c>
      <c r="LQ17" s="106">
        <f>IF(LQ7="-",NA(),LQ7)</f>
        <v>0</v>
      </c>
      <c r="LR17" s="106">
        <f t="shared" ref="LR17:LU17" si="36">IF(LR7="-",NA(),LR7)</f>
        <v>0</v>
      </c>
      <c r="LS17" s="106">
        <f t="shared" si="36"/>
        <v>0</v>
      </c>
      <c r="LT17" s="106">
        <f t="shared" si="36"/>
        <v>0</v>
      </c>
      <c r="LU17" s="106">
        <f t="shared" si="36"/>
        <v>0</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162</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162</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162</v>
      </c>
      <c r="DA18" s="106">
        <f>IF(DF7="-",NA(),DF7)</f>
        <v>36.4</v>
      </c>
      <c r="DB18" s="106">
        <f t="shared" ref="DB18:DE18" si="44">IF(DG7="-",NA(),DG7)</f>
        <v>31.6</v>
      </c>
      <c r="DC18" s="106">
        <f t="shared" si="44"/>
        <v>31.6</v>
      </c>
      <c r="DD18" s="106">
        <f t="shared" si="44"/>
        <v>30.1</v>
      </c>
      <c r="DE18" s="106">
        <f t="shared" si="44"/>
        <v>30.3</v>
      </c>
      <c r="DF18" s="100"/>
      <c r="DG18" s="100"/>
      <c r="DH18" s="100"/>
      <c r="DI18" s="100"/>
      <c r="DJ18" s="105" t="s">
        <v>162</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162</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162</v>
      </c>
      <c r="LG18" s="106">
        <f>IF(OR(NOT($LG$8),LL7="-"),NA(),LL7)</f>
        <v>0.3</v>
      </c>
      <c r="LH18" s="106">
        <f>IF(OR(NOT($LG$8),LM7="-"),NA(),LM7)</f>
        <v>0.3</v>
      </c>
      <c r="LI18" s="106">
        <f>IF(OR(NOT($LG$8),LN7="-"),NA(),LN7)</f>
        <v>0.7</v>
      </c>
      <c r="LJ18" s="106">
        <f>IF(OR(NOT($LG$8),LO7="-"),NA(),LO7)</f>
        <v>0.4</v>
      </c>
      <c r="LK18" s="106">
        <f>IF(OR(NOT($LG$8),LP7="-"),NA(),LP7)</f>
        <v>1.8</v>
      </c>
      <c r="LL18" s="100"/>
      <c r="LM18" s="100"/>
      <c r="LN18" s="100"/>
      <c r="LO18" s="100"/>
      <c r="LP18" s="105" t="s">
        <v>162</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164</v>
      </c>
      <c r="C20" s="196"/>
      <c r="D20" s="100"/>
    </row>
    <row r="21" spans="1:374" x14ac:dyDescent="0.15">
      <c r="A21" s="97">
        <f t="shared" si="7"/>
        <v>7</v>
      </c>
      <c r="B21" s="196" t="s">
        <v>165</v>
      </c>
      <c r="C21" s="196"/>
      <c r="D21" s="100"/>
    </row>
    <row r="22" spans="1:374" x14ac:dyDescent="0.15">
      <c r="A22" s="97">
        <f t="shared" si="7"/>
        <v>8</v>
      </c>
      <c r="B22" s="196" t="s">
        <v>166</v>
      </c>
      <c r="C22" s="196"/>
      <c r="D22" s="100"/>
      <c r="E22" s="198" t="s">
        <v>167</v>
      </c>
      <c r="F22" s="199"/>
      <c r="G22" s="199"/>
      <c r="H22" s="199"/>
      <c r="I22" s="200"/>
    </row>
    <row r="23" spans="1:374" x14ac:dyDescent="0.15">
      <c r="A23" s="97">
        <f t="shared" si="7"/>
        <v>9</v>
      </c>
      <c r="B23" s="196" t="s">
        <v>168</v>
      </c>
      <c r="C23" s="196"/>
      <c r="D23" s="100"/>
      <c r="E23" s="201"/>
      <c r="F23" s="202"/>
      <c r="G23" s="202"/>
      <c r="H23" s="202"/>
      <c r="I23" s="203"/>
    </row>
    <row r="24" spans="1:374" x14ac:dyDescent="0.15">
      <c r="A24" s="97">
        <f t="shared" si="7"/>
        <v>10</v>
      </c>
      <c r="B24" s="196" t="s">
        <v>169</v>
      </c>
      <c r="C24" s="196"/>
      <c r="D24" s="100"/>
      <c r="E24" s="201"/>
      <c r="F24" s="202"/>
      <c r="G24" s="202"/>
      <c r="H24" s="202"/>
      <c r="I24" s="203"/>
    </row>
    <row r="25" spans="1:374" x14ac:dyDescent="0.15">
      <c r="A25" s="97">
        <f t="shared" si="7"/>
        <v>11</v>
      </c>
      <c r="B25" s="196" t="s">
        <v>170</v>
      </c>
      <c r="C25" s="196"/>
      <c r="D25" s="100"/>
      <c r="E25" s="201"/>
      <c r="F25" s="202"/>
      <c r="G25" s="202"/>
      <c r="H25" s="202"/>
      <c r="I25" s="203"/>
    </row>
    <row r="26" spans="1:374" x14ac:dyDescent="0.15">
      <c r="A26" s="97">
        <f t="shared" si="7"/>
        <v>12</v>
      </c>
      <c r="B26" s="196" t="s">
        <v>171</v>
      </c>
      <c r="C26" s="196"/>
      <c r="D26" s="100"/>
      <c r="E26" s="201"/>
      <c r="F26" s="202"/>
      <c r="G26" s="202"/>
      <c r="H26" s="202"/>
      <c r="I26" s="203"/>
    </row>
    <row r="27" spans="1:374" x14ac:dyDescent="0.15">
      <c r="A27" s="97">
        <f t="shared" si="7"/>
        <v>13</v>
      </c>
      <c r="B27" s="196" t="s">
        <v>172</v>
      </c>
      <c r="C27" s="196"/>
      <c r="D27" s="100"/>
      <c r="E27" s="201"/>
      <c r="F27" s="202"/>
      <c r="G27" s="202"/>
      <c r="H27" s="202"/>
      <c r="I27" s="203"/>
    </row>
    <row r="28" spans="1:374" x14ac:dyDescent="0.15">
      <c r="A28" s="97">
        <f t="shared" si="7"/>
        <v>14</v>
      </c>
      <c r="B28" s="196" t="s">
        <v>173</v>
      </c>
      <c r="C28" s="196"/>
      <c r="D28" s="100"/>
      <c r="E28" s="201"/>
      <c r="F28" s="202"/>
      <c r="G28" s="202"/>
      <c r="H28" s="202"/>
      <c r="I28" s="203"/>
    </row>
    <row r="29" spans="1:374" x14ac:dyDescent="0.15">
      <c r="A29" s="97">
        <f t="shared" si="7"/>
        <v>15</v>
      </c>
      <c r="B29" s="196" t="s">
        <v>174</v>
      </c>
      <c r="C29" s="196"/>
      <c r="D29" s="100"/>
      <c r="E29" s="201"/>
      <c r="F29" s="202"/>
      <c r="G29" s="202"/>
      <c r="H29" s="202"/>
      <c r="I29" s="203"/>
    </row>
    <row r="30" spans="1:374" x14ac:dyDescent="0.15">
      <c r="A30" s="97">
        <f t="shared" si="7"/>
        <v>16</v>
      </c>
      <c r="B30" s="196" t="s">
        <v>175</v>
      </c>
      <c r="C30" s="196"/>
      <c r="D30" s="100"/>
      <c r="E30" s="201"/>
      <c r="F30" s="202"/>
      <c r="G30" s="202"/>
      <c r="H30" s="202"/>
      <c r="I30" s="203"/>
    </row>
    <row r="31" spans="1:374" x14ac:dyDescent="0.15">
      <c r="A31" s="97">
        <f t="shared" si="7"/>
        <v>17</v>
      </c>
      <c r="B31" s="196" t="s">
        <v>176</v>
      </c>
      <c r="C31" s="196"/>
      <c r="D31" s="100"/>
      <c r="E31" s="201"/>
      <c r="F31" s="202"/>
      <c r="G31" s="202"/>
      <c r="H31" s="202"/>
      <c r="I31" s="203"/>
    </row>
    <row r="32" spans="1:374" x14ac:dyDescent="0.15">
      <c r="A32" s="97">
        <f t="shared" si="7"/>
        <v>18</v>
      </c>
      <c r="B32" s="196" t="s">
        <v>177</v>
      </c>
      <c r="C32" s="196"/>
      <c r="D32" s="100"/>
      <c r="E32" s="201"/>
      <c r="F32" s="202"/>
      <c r="G32" s="202"/>
      <c r="H32" s="202"/>
      <c r="I32" s="203"/>
    </row>
    <row r="33" spans="1:16" x14ac:dyDescent="0.15">
      <c r="A33" s="97">
        <f t="shared" si="7"/>
        <v>19</v>
      </c>
      <c r="B33" s="196" t="s">
        <v>178</v>
      </c>
      <c r="C33" s="196"/>
      <c r="D33" s="100"/>
      <c r="E33" s="201"/>
      <c r="F33" s="202"/>
      <c r="G33" s="202"/>
      <c r="H33" s="202"/>
      <c r="I33" s="203"/>
    </row>
    <row r="34" spans="1:16" x14ac:dyDescent="0.15">
      <c r="A34" s="97">
        <f t="shared" si="7"/>
        <v>20</v>
      </c>
      <c r="B34" s="196" t="s">
        <v>179</v>
      </c>
      <c r="C34" s="196"/>
      <c r="D34" s="100"/>
      <c r="E34" s="201"/>
      <c r="F34" s="202"/>
      <c r="G34" s="202"/>
      <c r="H34" s="202"/>
      <c r="I34" s="203"/>
    </row>
    <row r="35" spans="1:16" ht="25.5" customHeight="1" x14ac:dyDescent="0.15">
      <c r="E35" s="204"/>
      <c r="F35" s="205"/>
      <c r="G35" s="205"/>
      <c r="H35" s="205"/>
      <c r="I35" s="206"/>
    </row>
    <row r="36" spans="1:16" x14ac:dyDescent="0.15">
      <c r="A36" t="s">
        <v>180</v>
      </c>
      <c r="B36" t="s">
        <v>181</v>
      </c>
    </row>
    <row r="37" spans="1:16" x14ac:dyDescent="0.15">
      <c r="A37" t="s">
        <v>182</v>
      </c>
      <c r="B37" t="s">
        <v>183</v>
      </c>
      <c r="L37" s="198" t="s">
        <v>167</v>
      </c>
      <c r="M37" s="199"/>
      <c r="N37" s="199"/>
      <c r="O37" s="199"/>
      <c r="P37" s="200"/>
    </row>
    <row r="38" spans="1:16" x14ac:dyDescent="0.15">
      <c r="A38" t="s">
        <v>184</v>
      </c>
      <c r="B38" t="s">
        <v>185</v>
      </c>
      <c r="L38" s="201"/>
      <c r="M38" s="202"/>
      <c r="N38" s="202"/>
      <c r="O38" s="202"/>
      <c r="P38" s="203"/>
    </row>
    <row r="39" spans="1:16" x14ac:dyDescent="0.15">
      <c r="A39" t="s">
        <v>186</v>
      </c>
      <c r="B39" t="s">
        <v>187</v>
      </c>
      <c r="L39" s="201"/>
      <c r="M39" s="202"/>
      <c r="N39" s="202"/>
      <c r="O39" s="202"/>
      <c r="P39" s="203"/>
    </row>
    <row r="40" spans="1:16" x14ac:dyDescent="0.15">
      <c r="A40" t="s">
        <v>188</v>
      </c>
      <c r="B40" t="s">
        <v>189</v>
      </c>
      <c r="L40" s="201"/>
      <c r="M40" s="202"/>
      <c r="N40" s="202"/>
      <c r="O40" s="202"/>
      <c r="P40" s="203"/>
    </row>
    <row r="41" spans="1:16" x14ac:dyDescent="0.15">
      <c r="A41" t="s">
        <v>190</v>
      </c>
      <c r="B41" t="s">
        <v>191</v>
      </c>
      <c r="L41" s="201"/>
      <c r="M41" s="202"/>
      <c r="N41" s="202"/>
      <c r="O41" s="202"/>
      <c r="P41" s="203"/>
    </row>
    <row r="42" spans="1:16" x14ac:dyDescent="0.15">
      <c r="A42" t="s">
        <v>192</v>
      </c>
      <c r="B42" t="s">
        <v>193</v>
      </c>
      <c r="L42" s="201"/>
      <c r="M42" s="202"/>
      <c r="N42" s="202"/>
      <c r="O42" s="202"/>
      <c r="P42" s="203"/>
    </row>
    <row r="43" spans="1:16" x14ac:dyDescent="0.15">
      <c r="A43" t="s">
        <v>194</v>
      </c>
      <c r="B43" t="s">
        <v>195</v>
      </c>
      <c r="L43" s="201"/>
      <c r="M43" s="202"/>
      <c r="N43" s="202"/>
      <c r="O43" s="202"/>
      <c r="P43" s="203"/>
    </row>
    <row r="44" spans="1:16" x14ac:dyDescent="0.15">
      <c r="A44" t="s">
        <v>196</v>
      </c>
      <c r="B44" t="s">
        <v>197</v>
      </c>
      <c r="L44" s="201"/>
      <c r="M44" s="202"/>
      <c r="N44" s="202"/>
      <c r="O44" s="202"/>
      <c r="P44" s="203"/>
    </row>
    <row r="45" spans="1:16" x14ac:dyDescent="0.15">
      <c r="A45" t="s">
        <v>198</v>
      </c>
      <c r="B45" t="s">
        <v>199</v>
      </c>
      <c r="L45" s="201"/>
      <c r="M45" s="202"/>
      <c r="N45" s="202"/>
      <c r="O45" s="202"/>
      <c r="P45" s="203"/>
    </row>
    <row r="46" spans="1:16" x14ac:dyDescent="0.15">
      <c r="A46" t="s">
        <v>200</v>
      </c>
      <c r="B46" t="s">
        <v>201</v>
      </c>
      <c r="L46" s="201"/>
      <c r="M46" s="202"/>
      <c r="N46" s="202"/>
      <c r="O46" s="202"/>
      <c r="P46" s="203"/>
    </row>
    <row r="47" spans="1:16" x14ac:dyDescent="0.15">
      <c r="A47" t="s">
        <v>202</v>
      </c>
      <c r="B47" t="s">
        <v>203</v>
      </c>
      <c r="L47" s="201"/>
      <c r="M47" s="202"/>
      <c r="N47" s="202"/>
      <c r="O47" s="202"/>
      <c r="P47" s="203"/>
    </row>
    <row r="48" spans="1:16" x14ac:dyDescent="0.15">
      <c r="A48" t="s">
        <v>204</v>
      </c>
      <c r="B48" t="s">
        <v>205</v>
      </c>
      <c r="L48" s="201"/>
      <c r="M48" s="202"/>
      <c r="N48" s="202"/>
      <c r="O48" s="202"/>
      <c r="P48" s="203"/>
    </row>
    <row r="49" spans="1:16" x14ac:dyDescent="0.15">
      <c r="A49" t="s">
        <v>206</v>
      </c>
      <c r="B49" t="s">
        <v>207</v>
      </c>
      <c r="L49" s="201"/>
      <c r="M49" s="202"/>
      <c r="N49" s="202"/>
      <c r="O49" s="202"/>
      <c r="P49" s="203"/>
    </row>
    <row r="50" spans="1:16" ht="26.25" customHeight="1" x14ac:dyDescent="0.15">
      <c r="A50" t="s">
        <v>208</v>
      </c>
      <c r="B50" t="s">
        <v>209</v>
      </c>
      <c r="L50" s="204"/>
      <c r="M50" s="205"/>
      <c r="N50" s="205"/>
      <c r="O50" s="205"/>
      <c r="P50" s="206"/>
    </row>
    <row r="51" spans="1:16" x14ac:dyDescent="0.15">
      <c r="A51" t="s">
        <v>210</v>
      </c>
      <c r="B51" t="s">
        <v>211</v>
      </c>
    </row>
    <row r="52" spans="1:16" x14ac:dyDescent="0.15">
      <c r="A52" t="s">
        <v>212</v>
      </c>
      <c r="B52" t="s">
        <v>213</v>
      </c>
    </row>
    <row r="53" spans="1:16" x14ac:dyDescent="0.15">
      <c r="A53" t="s">
        <v>214</v>
      </c>
      <c r="B53" t="s">
        <v>215</v>
      </c>
    </row>
    <row r="54" spans="1:16" x14ac:dyDescent="0.15">
      <c r="A54" t="s">
        <v>216</v>
      </c>
      <c r="B54" t="s">
        <v>217</v>
      </c>
    </row>
    <row r="55" spans="1:16" x14ac:dyDescent="0.15">
      <c r="A55" t="s">
        <v>218</v>
      </c>
      <c r="B55" t="s">
        <v>219</v>
      </c>
    </row>
    <row r="56" spans="1:16" x14ac:dyDescent="0.15">
      <c r="A56" t="s">
        <v>220</v>
      </c>
      <c r="B56" t="s">
        <v>221</v>
      </c>
    </row>
    <row r="57" spans="1:16" x14ac:dyDescent="0.15">
      <c r="A57" t="s">
        <v>222</v>
      </c>
      <c r="B57" t="s">
        <v>223</v>
      </c>
    </row>
    <row r="58" spans="1:16" x14ac:dyDescent="0.15">
      <c r="A58" t="s">
        <v>224</v>
      </c>
      <c r="B58" t="s">
        <v>225</v>
      </c>
    </row>
    <row r="59" spans="1:16" x14ac:dyDescent="0.15">
      <c r="A59" t="s">
        <v>226</v>
      </c>
      <c r="B59" t="s">
        <v>227</v>
      </c>
    </row>
    <row r="60" spans="1:16" x14ac:dyDescent="0.15">
      <c r="A60" t="s">
        <v>228</v>
      </c>
      <c r="B60" t="s">
        <v>229</v>
      </c>
    </row>
    <row r="61" spans="1:16" x14ac:dyDescent="0.15">
      <c r="A61" t="s">
        <v>230</v>
      </c>
      <c r="B61" t="s">
        <v>231</v>
      </c>
    </row>
    <row r="62" spans="1:16" x14ac:dyDescent="0.15">
      <c r="A62" t="s">
        <v>232</v>
      </c>
      <c r="B62" t="s">
        <v>233</v>
      </c>
    </row>
    <row r="63" spans="1:16" x14ac:dyDescent="0.15">
      <c r="A63" t="s">
        <v>234</v>
      </c>
      <c r="B63" t="s">
        <v>235</v>
      </c>
    </row>
    <row r="64" spans="1:16" x14ac:dyDescent="0.15">
      <c r="A64" t="s">
        <v>236</v>
      </c>
      <c r="B64" t="s">
        <v>237</v>
      </c>
    </row>
    <row r="65" spans="1:2" x14ac:dyDescent="0.15">
      <c r="A65" t="s">
        <v>238</v>
      </c>
      <c r="B65" t="s">
        <v>239</v>
      </c>
    </row>
    <row r="66" spans="1:2" x14ac:dyDescent="0.15">
      <c r="A66" t="s">
        <v>240</v>
      </c>
      <c r="B66" t="s">
        <v>241</v>
      </c>
    </row>
    <row r="67" spans="1:2" x14ac:dyDescent="0.15">
      <c r="A67" t="s">
        <v>242</v>
      </c>
      <c r="B67" t="s">
        <v>241</v>
      </c>
    </row>
    <row r="68" spans="1:2" x14ac:dyDescent="0.15">
      <c r="A68" t="s">
        <v>243</v>
      </c>
      <c r="B68" t="s">
        <v>241</v>
      </c>
    </row>
    <row r="69" spans="1:2" x14ac:dyDescent="0.15">
      <c r="A69" t="s">
        <v>244</v>
      </c>
      <c r="B69" t="s">
        <v>241</v>
      </c>
    </row>
    <row r="70" spans="1:2" x14ac:dyDescent="0.15">
      <c r="A70" t="s">
        <v>245</v>
      </c>
      <c r="B70" t="s">
        <v>241</v>
      </c>
    </row>
    <row r="71" spans="1:2" x14ac:dyDescent="0.15">
      <c r="A71" t="s">
        <v>246</v>
      </c>
      <c r="B71" t="s">
        <v>241</v>
      </c>
    </row>
    <row r="72" spans="1:2" x14ac:dyDescent="0.15">
      <c r="A72" t="s">
        <v>247</v>
      </c>
      <c r="B72" t="s">
        <v>241</v>
      </c>
    </row>
    <row r="73" spans="1:2" x14ac:dyDescent="0.15">
      <c r="A73" t="s">
        <v>248</v>
      </c>
      <c r="B73" t="s">
        <v>241</v>
      </c>
    </row>
    <row r="74" spans="1:2" x14ac:dyDescent="0.15">
      <c r="A74" t="s">
        <v>249</v>
      </c>
      <c r="B74" t="s">
        <v>241</v>
      </c>
    </row>
    <row r="75" spans="1:2" x14ac:dyDescent="0.15">
      <c r="A75" t="s">
        <v>250</v>
      </c>
      <c r="B75" t="s">
        <v>241</v>
      </c>
    </row>
    <row r="76" spans="1:2" x14ac:dyDescent="0.15">
      <c r="A76" t="s">
        <v>251</v>
      </c>
      <c r="B76" t="s">
        <v>241</v>
      </c>
    </row>
    <row r="77" spans="1:2" x14ac:dyDescent="0.15">
      <c r="A77" t="s">
        <v>252</v>
      </c>
      <c r="B77" t="s">
        <v>241</v>
      </c>
    </row>
    <row r="78" spans="1:2" x14ac:dyDescent="0.15">
      <c r="A78" t="s">
        <v>253</v>
      </c>
      <c r="B78" t="s">
        <v>241</v>
      </c>
    </row>
    <row r="79" spans="1:2" x14ac:dyDescent="0.15">
      <c r="A79" t="s">
        <v>254</v>
      </c>
      <c r="B79" t="s">
        <v>241</v>
      </c>
    </row>
    <row r="80" spans="1:2" x14ac:dyDescent="0.15">
      <c r="A80" t="s">
        <v>255</v>
      </c>
      <c r="B80" t="s">
        <v>241</v>
      </c>
    </row>
    <row r="81" spans="1:2" x14ac:dyDescent="0.15">
      <c r="A81" t="s">
        <v>256</v>
      </c>
      <c r="B81" t="s">
        <v>241</v>
      </c>
    </row>
    <row r="82" spans="1:2" x14ac:dyDescent="0.15">
      <c r="A82" t="s">
        <v>257</v>
      </c>
      <c r="B82" t="s">
        <v>241</v>
      </c>
    </row>
    <row r="83" spans="1:2" x14ac:dyDescent="0.15">
      <c r="A83" t="s">
        <v>258</v>
      </c>
      <c r="B83" t="s">
        <v>241</v>
      </c>
    </row>
    <row r="84" spans="1:2" x14ac:dyDescent="0.15">
      <c r="A84" t="s">
        <v>259</v>
      </c>
      <c r="B84" t="s">
        <v>241</v>
      </c>
    </row>
    <row r="85" spans="1:2" x14ac:dyDescent="0.15">
      <c r="A85" t="s">
        <v>260</v>
      </c>
      <c r="B85" t="s">
        <v>241</v>
      </c>
    </row>
    <row r="86" spans="1:2" x14ac:dyDescent="0.15">
      <c r="A86" t="s">
        <v>261</v>
      </c>
      <c r="B86" t="s">
        <v>262</v>
      </c>
    </row>
    <row r="87" spans="1:2" x14ac:dyDescent="0.15">
      <c r="A87" t="s">
        <v>263</v>
      </c>
      <c r="B87" t="s">
        <v>262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2022-01-17T09:42:57Z</cp:lastPrinted>
  <dcterms:created xsi:type="dcterms:W3CDTF">2021-12-03T06:40:15Z</dcterms:created>
  <dcterms:modified xsi:type="dcterms:W3CDTF">2022-01-17T09:43:04Z</dcterms:modified>
  <cp:category/>
</cp:coreProperties>
</file>