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 その他課内業務\庁内向け提出資料\財政課\☆公営企業会計\R2年度公営企業に係る「経営比較分析表」の分析等について\桂浜公園駐車場\"/>
    </mc:Choice>
  </mc:AlternateContent>
  <workbookProtection workbookAlgorithmName="SHA-512" workbookHashValue="Vtleh7Lih82WKBeO5aUBTO8mcLznJCSx0zHHmt9EO2fits8IR4WEDGEFIQGJNL5qR3jviZYzmoF/G08HkqN90Q==" workbookSaltValue="1AtJ8EianzZmZUtJCZM7r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GQ30" i="4"/>
  <c r="BZ51" i="4"/>
  <c r="BZ30" i="4"/>
  <c r="FX30" i="4"/>
  <c r="BG30" i="4"/>
  <c r="KO30" i="4"/>
  <c r="HP76" i="4"/>
  <c r="AV76" i="4"/>
  <c r="KO51" i="4"/>
  <c r="FX51" i="4"/>
  <c r="LE76" i="4"/>
  <c r="BG51" i="4"/>
  <c r="HA76" i="4"/>
  <c r="AN51" i="4"/>
  <c r="FE30" i="4"/>
  <c r="FE51" i="4"/>
  <c r="JV30" i="4"/>
  <c r="AN30" i="4"/>
  <c r="AG76" i="4"/>
  <c r="KP76" i="4"/>
  <c r="JV51" i="4"/>
  <c r="KA76" i="4"/>
  <c r="EL51" i="4"/>
  <c r="JC30" i="4"/>
  <c r="U30" i="4"/>
  <c r="GL76" i="4"/>
  <c r="U51" i="4"/>
  <c r="EL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<sst xmlns="http://schemas.openxmlformats.org/spreadsheetml/2006/main" count="278" uniqueCount="136">
  <si>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</si>
  <si>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</si>
  <si>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</si>
  <si>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</si>
  <si>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</si>
  <si>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</si>
  <si>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</si>
  <si>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</si>
  <si>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</si>
  <si>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</si>
  <si>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</si>
  <si>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</si>
  <si>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</si>
  <si>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</si>
  <si>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</si>
  <si>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</si>
  <si>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</si>
  <si>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</si>
  <si>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</si>
  <si>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</si>
  <si>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</si>
  <si>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</si>
  <si>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</si>
  <si>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</si>
  <si>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</si>
  <si>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</si>
  <si>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</si>
  <si>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</si>
  <si>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</si>
  <si>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</si>
  <si>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</si>
  <si>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</si>
  <si>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</si>
  <si>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</si>
  <si>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</si>
  <si>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</si>
  <si>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</si>
  <si>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</si>
  <si>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</si>
  <si>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</si>
  <si>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</si>
  <si>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</si>
  <si>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</si>
  <si>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</si>
  <si>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</si>
  <si>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</si>
  <si>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</si>
  <si>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</si>
  <si>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</si>
  <si>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</si>
  <si>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</si>
  <si>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</si>
  <si>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</si>
  <si>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</si>
  <si>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</si>
  <si>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</si>
  <si>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</si>
  <si>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</si>
  <si>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</si>
  <si>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</si>
  <si>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</si>
  <si>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</si>
  <si>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</si>
  <si>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</si>
  <si>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</si>
  <si>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</si>
  <si>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</si>
  <si>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</si>
  <si>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</si>
  <si>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</si>
  <si>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</si>
  <si>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</si>
  <si>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</si>
  <si>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</si>
  <si>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</si>
  <si>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</si>
  <si>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</si>
  <si>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</si>
  <si>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</si>
  <si>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</si>
  <si>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</si>
  <si>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</si>
  <si>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</si>
  <si>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</si>
  <si>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</si>
  <si>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</si>
  <si>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</si>
  <si>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</si>
  <si>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</si>
  <si>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</si>
  <si>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</si>
  <si>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</si>
  <si>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</si>
  <si>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</si>
  <si>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</si>
  <si>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</si>
  <si>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</si>
  <si>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</si>
  <si>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</si>
  <si>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</si>
  <si>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</si>
  <si>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</si>
  <si>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当該値(N-3)</t>
    <phoneticPr fontId="5"/>
  </si>
  <si>
    <t>当該値(N-2)</t>
    <phoneticPr fontId="5"/>
  </si>
  <si>
    <t>当該値(N)</t>
    <phoneticPr fontId="5"/>
  </si>
  <si>
    <t>当該値(N-2)</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</si>
  <si>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</si>
  <si>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</si>
  <si>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</si>
  <si>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</si>
  <si>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</si>
  <si>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</si>
  <si>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</si>
  <si>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</si>
  <si>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</si>
  <si>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桂浜公園駐車場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</si>
  <si>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</si>
  <si>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</si>
  <si>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</si>
  <si>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</si>
  <si>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</si>
  <si>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</si>
  <si>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</si>
  <si>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</si>
  <si>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</si>
  <si>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</si>
  <si>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</si>
  <si>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</si>
  <si>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</si>
  <si>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</si>
  <si>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</si>
  <si>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</si>
  <si>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本駐車場は本市有地と国有地から構成されており，国有地の地価が不明であり，敷地地価は不明である。
　設備投資見込額については，本駐車場が広場式であり，設備等が少ないため低く抑えられている。</t>
    <phoneticPr fontId="5"/>
  </si>
  <si>
    <t>　令和２年度については新型コロナウイルス感染症拡大防止のため，年内最大の来場者数が見込めるゴールデンウィーク期間（４月29日から５月10日まで）に駐車場閉鎖をした影響もあり，稼働率は大きく減少している。
　また,本駐車場の稼動率は全国平均や類似施設平均値と比較して低い水準で推移しているのは，本駐車場は本市を代表する景勝地である桂浜公園内にあり，繁忙期を想定した大規模な収容台数であるためと考えられる。</t>
    <rPh sb="1" eb="3">
      <t>レイワ</t>
    </rPh>
    <rPh sb="4" eb="6">
      <t>ネンド</t>
    </rPh>
    <rPh sb="11" eb="13">
      <t>シンガタ</t>
    </rPh>
    <rPh sb="20" eb="23">
      <t>カンセンショウ</t>
    </rPh>
    <rPh sb="23" eb="27">
      <t>カクダイボウシ</t>
    </rPh>
    <rPh sb="31" eb="33">
      <t>ネンナイ</t>
    </rPh>
    <rPh sb="33" eb="35">
      <t>サイダイ</t>
    </rPh>
    <rPh sb="36" eb="39">
      <t>ライジョウシャ</t>
    </rPh>
    <rPh sb="39" eb="40">
      <t>スウ</t>
    </rPh>
    <rPh sb="41" eb="43">
      <t>ミコ</t>
    </rPh>
    <rPh sb="54" eb="56">
      <t>キカン</t>
    </rPh>
    <rPh sb="58" eb="59">
      <t>ガツ</t>
    </rPh>
    <rPh sb="61" eb="62">
      <t>ニチ</t>
    </rPh>
    <rPh sb="65" eb="66">
      <t>ガツ</t>
    </rPh>
    <rPh sb="68" eb="69">
      <t>ニチ</t>
    </rPh>
    <rPh sb="73" eb="78">
      <t>チュウシャジョウヘイサ</t>
    </rPh>
    <rPh sb="81" eb="83">
      <t>エイキョウ</t>
    </rPh>
    <rPh sb="87" eb="90">
      <t>カドウリツ</t>
    </rPh>
    <rPh sb="91" eb="92">
      <t>オオ</t>
    </rPh>
    <rPh sb="94" eb="96">
      <t>ゲンショウ</t>
    </rPh>
    <rPh sb="106" eb="107">
      <t>ホン</t>
    </rPh>
    <phoneticPr fontId="5"/>
  </si>
  <si>
    <t>　本駐車場の利用料金は１日単位であり，最も高い車種で800円/１日となっているため，収益的収支比率では全国平均や類似施設平均値との比較では低い水準ではあるものの，近年５年連続で収益的収支比率が200％を超え，黒字が続いている。しかし，令和２年度においては収益的収入のおよそ14.5％が当市からの支援金となっている。この支援金は，新型コロナウイルス感染症の影響で収入が大きく落ち込んだ指定管理者に対して，運営継続のために当市から支出したものである。
　令和２年度は，同感染症拡大防止のため駐車場閉鎖をした影響もあり，EBITDAは例年に比べ大きく落ち込んだが，支援金を除いた売上高ＧＯＰ比率は全国平均より高くなっている。</t>
    <rPh sb="101" eb="102">
      <t>コ</t>
    </rPh>
    <rPh sb="104" eb="106">
      <t>クロジ</t>
    </rPh>
    <rPh sb="107" eb="108">
      <t>ツヅ</t>
    </rPh>
    <rPh sb="142" eb="144">
      <t>トウシ</t>
    </rPh>
    <rPh sb="147" eb="150">
      <t>シエンキン</t>
    </rPh>
    <rPh sb="159" eb="162">
      <t>シエンキン</t>
    </rPh>
    <rPh sb="209" eb="211">
      <t>トウシ</t>
    </rPh>
    <rPh sb="213" eb="215">
      <t>シシュツ</t>
    </rPh>
    <rPh sb="225" eb="227">
      <t>レイワ</t>
    </rPh>
    <rPh sb="228" eb="230">
      <t>ネンド</t>
    </rPh>
    <rPh sb="232" eb="233">
      <t>ドウ</t>
    </rPh>
    <rPh sb="236" eb="238">
      <t>カクダイ</t>
    </rPh>
    <rPh sb="238" eb="240">
      <t>ボウシ</t>
    </rPh>
    <rPh sb="243" eb="246">
      <t>チュウシャジョウ</t>
    </rPh>
    <rPh sb="246" eb="248">
      <t>ヘイサ</t>
    </rPh>
    <rPh sb="251" eb="253">
      <t>エイキョウ</t>
    </rPh>
    <rPh sb="264" eb="266">
      <t>レイネン</t>
    </rPh>
    <rPh sb="267" eb="268">
      <t>クラ</t>
    </rPh>
    <rPh sb="269" eb="270">
      <t>オオ</t>
    </rPh>
    <rPh sb="272" eb="273">
      <t>オ</t>
    </rPh>
    <rPh sb="274" eb="275">
      <t>コ</t>
    </rPh>
    <rPh sb="279" eb="282">
      <t>シエンキン</t>
    </rPh>
    <rPh sb="283" eb="284">
      <t>ノゾ</t>
    </rPh>
    <phoneticPr fontId="5"/>
  </si>
  <si>
    <t>　稼働率や収益的収支比率が全国平均や類似施設平均値と比べ，低い水準ではあるが，立地を考慮すると,本駐車場を維持していくことは，本市観光業の振興に寄与するものであると考えられる。
　新型コロナウイルス感染症の影響は続いているが，他会計補助金への依存や，企業債残高もなく，経営の健全性は確保されているものと考えられる。</t>
    <rPh sb="26" eb="27">
      <t>クラ</t>
    </rPh>
    <rPh sb="90" eb="92">
      <t>シンガタ</t>
    </rPh>
    <rPh sb="99" eb="102">
      <t>カンセンショウ</t>
    </rPh>
    <rPh sb="103" eb="105">
      <t>エイキョウ</t>
    </rPh>
    <rPh sb="106" eb="107">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</si>
</sst>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205.5</c:v>
                </c:pt>
                <c:pt idx="1">
                  <c:v>263.5</c:v>
                </c:pt>
                <c:pt idx="2">
                  <c:v>262</c:v>
                </c:pt>
                <c:pt idx="3">
                  <c:v>277.7</c:v>
                </c:pt>
                <c:pt idx="4">
                  <c:v>205.4</c:v>
                </c:pt>
              </c:numCache>
            </c:numRef>
          </c:val>
          <c:extLst xmlns:c16r2="http://schemas.microsoft.com/office/drawing/2015/06/chart">
            <c:ext xmlns:c16="http://schemas.microsoft.com/office/drawing/2014/chart" uri="{C3380CC4-5D6E-409C-BE32-E72D297353CC}">
              <c16:uniqueId val="{00000000-5CA8-4E26-9941-7C795CBBBB14}"/>
            </c:ext>
          </c:extLst>
        </c:ser>
        <c:dLbls>
          <c:showLegendKey val="0"/>
          <c:showVal val="0"/>
          <c:showCatName val="0"/>
          <c:showSerName val="0"/>
          <c:showPercent val="0"/>
          <c:showBubbleSize val="0"/>
        </c:dLbls>
        <c:gapWidth val="150"/>
        <c:axId val="338039096"/>
        <c:axId val="33803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5CA8-4E26-9941-7C795CBBBB14}"/>
            </c:ext>
          </c:extLst>
        </c:ser>
        <c:dLbls>
          <c:showLegendKey val="0"/>
          <c:showVal val="0"/>
          <c:showCatName val="0"/>
          <c:showSerName val="0"/>
          <c:showPercent val="0"/>
          <c:showBubbleSize val="0"/>
        </c:dLbls>
        <c:marker val="1"/>
        <c:smooth val="0"/>
        <c:axId val="338039096"/>
        <c:axId val="338039480"/>
      </c:lineChart>
      <c:catAx>
        <c:axId val="338039096"/>
        <c:scaling>
          <c:orientation val="minMax"/>
        </c:scaling>
        <c:delete val="1"/>
        <c:axPos val="b"/>
        <c:numFmt formatCode="General" sourceLinked="1"/>
        <c:majorTickMark val="none"/>
        <c:minorTickMark val="none"/>
        <c:tickLblPos val="none"/>
        <c:crossAx val="338039480"/>
        <c:crosses val="autoZero"/>
        <c:auto val="1"/>
        <c:lblAlgn val="ctr"/>
        <c:lblOffset val="100"/>
        <c:noMultiLvlLbl val="1"/>
      </c:catAx>
      <c:valAx>
        <c:axId val="33803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03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81-4729-B96E-31DDAA109975}"/>
            </c:ext>
          </c:extLst>
        </c:ser>
        <c:dLbls>
          <c:showLegendKey val="0"/>
          <c:showVal val="0"/>
          <c:showCatName val="0"/>
          <c:showSerName val="0"/>
          <c:showPercent val="0"/>
          <c:showBubbleSize val="0"/>
        </c:dLbls>
        <c:gapWidth val="150"/>
        <c:axId val="338850952"/>
        <c:axId val="33885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6181-4729-B96E-31DDAA109975}"/>
            </c:ext>
          </c:extLst>
        </c:ser>
        <c:dLbls>
          <c:showLegendKey val="0"/>
          <c:showVal val="0"/>
          <c:showCatName val="0"/>
          <c:showSerName val="0"/>
          <c:showPercent val="0"/>
          <c:showBubbleSize val="0"/>
        </c:dLbls>
        <c:marker val="1"/>
        <c:smooth val="0"/>
        <c:axId val="338850952"/>
        <c:axId val="338855440"/>
      </c:lineChart>
      <c:catAx>
        <c:axId val="338850952"/>
        <c:scaling>
          <c:orientation val="minMax"/>
        </c:scaling>
        <c:delete val="1"/>
        <c:axPos val="b"/>
        <c:numFmt formatCode="General" sourceLinked="1"/>
        <c:majorTickMark val="none"/>
        <c:minorTickMark val="none"/>
        <c:tickLblPos val="none"/>
        <c:crossAx val="338855440"/>
        <c:crosses val="autoZero"/>
        <c:auto val="1"/>
        <c:lblAlgn val="ctr"/>
        <c:lblOffset val="100"/>
        <c:noMultiLvlLbl val="1"/>
      </c:catAx>
      <c:valAx>
        <c:axId val="33885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85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4A1-4F09-B8C8-FE08D474B0B2}"/>
            </c:ext>
          </c:extLst>
        </c:ser>
        <c:dLbls>
          <c:showLegendKey val="0"/>
          <c:showVal val="0"/>
          <c:showCatName val="0"/>
          <c:showSerName val="0"/>
          <c:showPercent val="0"/>
          <c:showBubbleSize val="0"/>
        </c:dLbls>
        <c:gapWidth val="150"/>
        <c:axId val="338890560"/>
        <c:axId val="33899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4A1-4F09-B8C8-FE08D474B0B2}"/>
            </c:ext>
          </c:extLst>
        </c:ser>
        <c:dLbls>
          <c:showLegendKey val="0"/>
          <c:showVal val="0"/>
          <c:showCatName val="0"/>
          <c:showSerName val="0"/>
          <c:showPercent val="0"/>
          <c:showBubbleSize val="0"/>
        </c:dLbls>
        <c:marker val="1"/>
        <c:smooth val="0"/>
        <c:axId val="338890560"/>
        <c:axId val="338994800"/>
      </c:lineChart>
      <c:catAx>
        <c:axId val="338890560"/>
        <c:scaling>
          <c:orientation val="minMax"/>
        </c:scaling>
        <c:delete val="1"/>
        <c:axPos val="b"/>
        <c:numFmt formatCode="General" sourceLinked="1"/>
        <c:majorTickMark val="none"/>
        <c:minorTickMark val="none"/>
        <c:tickLblPos val="none"/>
        <c:crossAx val="338994800"/>
        <c:crosses val="autoZero"/>
        <c:auto val="1"/>
        <c:lblAlgn val="ctr"/>
        <c:lblOffset val="100"/>
        <c:noMultiLvlLbl val="1"/>
      </c:catAx>
      <c:valAx>
        <c:axId val="33899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89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465-4EE0-9938-2CF97BF53929}"/>
            </c:ext>
          </c:extLst>
        </c:ser>
        <c:dLbls>
          <c:showLegendKey val="0"/>
          <c:showVal val="0"/>
          <c:showCatName val="0"/>
          <c:showSerName val="0"/>
          <c:showPercent val="0"/>
          <c:showBubbleSize val="0"/>
        </c:dLbls>
        <c:gapWidth val="150"/>
        <c:axId val="338919944"/>
        <c:axId val="33908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465-4EE0-9938-2CF97BF53929}"/>
            </c:ext>
          </c:extLst>
        </c:ser>
        <c:dLbls>
          <c:showLegendKey val="0"/>
          <c:showVal val="0"/>
          <c:showCatName val="0"/>
          <c:showSerName val="0"/>
          <c:showPercent val="0"/>
          <c:showBubbleSize val="0"/>
        </c:dLbls>
        <c:marker val="1"/>
        <c:smooth val="0"/>
        <c:axId val="338919944"/>
        <c:axId val="339082480"/>
      </c:lineChart>
      <c:catAx>
        <c:axId val="338919944"/>
        <c:scaling>
          <c:orientation val="minMax"/>
        </c:scaling>
        <c:delete val="1"/>
        <c:axPos val="b"/>
        <c:numFmt formatCode="General" sourceLinked="1"/>
        <c:majorTickMark val="none"/>
        <c:minorTickMark val="none"/>
        <c:tickLblPos val="none"/>
        <c:crossAx val="339082480"/>
        <c:crosses val="autoZero"/>
        <c:auto val="1"/>
        <c:lblAlgn val="ctr"/>
        <c:lblOffset val="100"/>
        <c:noMultiLvlLbl val="1"/>
      </c:catAx>
      <c:valAx>
        <c:axId val="33908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1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9A-4DDA-B5B2-ED8ADEB3829F}"/>
            </c:ext>
          </c:extLst>
        </c:ser>
        <c:dLbls>
          <c:showLegendKey val="0"/>
          <c:showVal val="0"/>
          <c:showCatName val="0"/>
          <c:showSerName val="0"/>
          <c:showPercent val="0"/>
          <c:showBubbleSize val="0"/>
        </c:dLbls>
        <c:gapWidth val="150"/>
        <c:axId val="147812008"/>
        <c:axId val="3391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FD9A-4DDA-B5B2-ED8ADEB3829F}"/>
            </c:ext>
          </c:extLst>
        </c:ser>
        <c:dLbls>
          <c:showLegendKey val="0"/>
          <c:showVal val="0"/>
          <c:showCatName val="0"/>
          <c:showSerName val="0"/>
          <c:showPercent val="0"/>
          <c:showBubbleSize val="0"/>
        </c:dLbls>
        <c:marker val="1"/>
        <c:smooth val="0"/>
        <c:axId val="147812008"/>
        <c:axId val="339106656"/>
      </c:lineChart>
      <c:catAx>
        <c:axId val="147812008"/>
        <c:scaling>
          <c:orientation val="minMax"/>
        </c:scaling>
        <c:delete val="1"/>
        <c:axPos val="b"/>
        <c:numFmt formatCode="General" sourceLinked="1"/>
        <c:majorTickMark val="none"/>
        <c:minorTickMark val="none"/>
        <c:tickLblPos val="none"/>
        <c:crossAx val="339106656"/>
        <c:crosses val="autoZero"/>
        <c:auto val="1"/>
        <c:lblAlgn val="ctr"/>
        <c:lblOffset val="100"/>
        <c:noMultiLvlLbl val="1"/>
      </c:catAx>
      <c:valAx>
        <c:axId val="3391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81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C9-4C18-8AD1-8DC96B6A0A8E}"/>
            </c:ext>
          </c:extLst>
        </c:ser>
        <c:dLbls>
          <c:showLegendKey val="0"/>
          <c:showVal val="0"/>
          <c:showCatName val="0"/>
          <c:showSerName val="0"/>
          <c:showPercent val="0"/>
          <c:showBubbleSize val="0"/>
        </c:dLbls>
        <c:gapWidth val="150"/>
        <c:axId val="339109400"/>
        <c:axId val="33911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F9C9-4C18-8AD1-8DC96B6A0A8E}"/>
            </c:ext>
          </c:extLst>
        </c:ser>
        <c:dLbls>
          <c:showLegendKey val="0"/>
          <c:showVal val="0"/>
          <c:showCatName val="0"/>
          <c:showSerName val="0"/>
          <c:showPercent val="0"/>
          <c:showBubbleSize val="0"/>
        </c:dLbls>
        <c:marker val="1"/>
        <c:smooth val="0"/>
        <c:axId val="339109400"/>
        <c:axId val="339110576"/>
      </c:lineChart>
      <c:catAx>
        <c:axId val="339109400"/>
        <c:scaling>
          <c:orientation val="minMax"/>
        </c:scaling>
        <c:delete val="1"/>
        <c:axPos val="b"/>
        <c:numFmt formatCode="General" sourceLinked="1"/>
        <c:majorTickMark val="none"/>
        <c:minorTickMark val="none"/>
        <c:tickLblPos val="none"/>
        <c:crossAx val="339110576"/>
        <c:crosses val="autoZero"/>
        <c:auto val="1"/>
        <c:lblAlgn val="ctr"/>
        <c:lblOffset val="100"/>
        <c:noMultiLvlLbl val="1"/>
      </c:catAx>
      <c:valAx>
        <c:axId val="339110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109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114</c:v>
                </c:pt>
                <c:pt idx="1">
                  <c:v>107.2</c:v>
                </c:pt>
                <c:pt idx="2">
                  <c:v>102.2</c:v>
                </c:pt>
                <c:pt idx="3">
                  <c:v>107</c:v>
                </c:pt>
                <c:pt idx="4">
                  <c:v>64.8</c:v>
                </c:pt>
              </c:numCache>
            </c:numRef>
          </c:val>
          <c:extLst xmlns:c16r2="http://schemas.microsoft.com/office/drawing/2015/06/chart">
            <c:ext xmlns:c16="http://schemas.microsoft.com/office/drawing/2014/chart" uri="{C3380CC4-5D6E-409C-BE32-E72D297353CC}">
              <c16:uniqueId val="{00000000-8177-481F-B887-515E9CB24712}"/>
            </c:ext>
          </c:extLst>
        </c:ser>
        <c:dLbls>
          <c:showLegendKey val="0"/>
          <c:showVal val="0"/>
          <c:showCatName val="0"/>
          <c:showSerName val="0"/>
          <c:showPercent val="0"/>
          <c:showBubbleSize val="0"/>
        </c:dLbls>
        <c:gapWidth val="150"/>
        <c:axId val="339107832"/>
        <c:axId val="33910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8177-481F-B887-515E9CB24712}"/>
            </c:ext>
          </c:extLst>
        </c:ser>
        <c:dLbls>
          <c:showLegendKey val="0"/>
          <c:showVal val="0"/>
          <c:showCatName val="0"/>
          <c:showSerName val="0"/>
          <c:showPercent val="0"/>
          <c:showBubbleSize val="0"/>
        </c:dLbls>
        <c:marker val="1"/>
        <c:smooth val="0"/>
        <c:axId val="339107832"/>
        <c:axId val="339107048"/>
      </c:lineChart>
      <c:catAx>
        <c:axId val="339107832"/>
        <c:scaling>
          <c:orientation val="minMax"/>
        </c:scaling>
        <c:delete val="1"/>
        <c:axPos val="b"/>
        <c:numFmt formatCode="General" sourceLinked="1"/>
        <c:majorTickMark val="none"/>
        <c:minorTickMark val="none"/>
        <c:tickLblPos val="none"/>
        <c:crossAx val="339107048"/>
        <c:crosses val="autoZero"/>
        <c:auto val="1"/>
        <c:lblAlgn val="ctr"/>
        <c:lblOffset val="100"/>
        <c:noMultiLvlLbl val="1"/>
      </c:catAx>
      <c:valAx>
        <c:axId val="33910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10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51.3</c:v>
                </c:pt>
                <c:pt idx="1">
                  <c:v>62</c:v>
                </c:pt>
                <c:pt idx="2">
                  <c:v>61.8</c:v>
                </c:pt>
                <c:pt idx="3">
                  <c:v>64</c:v>
                </c:pt>
                <c:pt idx="4">
                  <c:v>43.1</c:v>
                </c:pt>
              </c:numCache>
            </c:numRef>
          </c:val>
          <c:extLst xmlns:c16r2="http://schemas.microsoft.com/office/drawing/2015/06/chart">
            <c:ext xmlns:c16="http://schemas.microsoft.com/office/drawing/2014/chart" uri="{C3380CC4-5D6E-409C-BE32-E72D297353CC}">
              <c16:uniqueId val="{00000000-9A98-40A0-B167-9F0C98C3D25A}"/>
            </c:ext>
          </c:extLst>
        </c:ser>
        <c:dLbls>
          <c:showLegendKey val="0"/>
          <c:showVal val="0"/>
          <c:showCatName val="0"/>
          <c:showSerName val="0"/>
          <c:showPercent val="0"/>
          <c:showBubbleSize val="0"/>
        </c:dLbls>
        <c:gapWidth val="150"/>
        <c:axId val="339110184"/>
        <c:axId val="33911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9A98-40A0-B167-9F0C98C3D25A}"/>
            </c:ext>
          </c:extLst>
        </c:ser>
        <c:dLbls>
          <c:showLegendKey val="0"/>
          <c:showVal val="0"/>
          <c:showCatName val="0"/>
          <c:showSerName val="0"/>
          <c:showPercent val="0"/>
          <c:showBubbleSize val="0"/>
        </c:dLbls>
        <c:marker val="1"/>
        <c:smooth val="0"/>
        <c:axId val="339110184"/>
        <c:axId val="339112144"/>
      </c:lineChart>
      <c:catAx>
        <c:axId val="339110184"/>
        <c:scaling>
          <c:orientation val="minMax"/>
        </c:scaling>
        <c:delete val="1"/>
        <c:axPos val="b"/>
        <c:numFmt formatCode="General" sourceLinked="1"/>
        <c:majorTickMark val="none"/>
        <c:minorTickMark val="none"/>
        <c:tickLblPos val="none"/>
        <c:crossAx val="339112144"/>
        <c:crosses val="autoZero"/>
        <c:auto val="1"/>
        <c:lblAlgn val="ctr"/>
        <c:lblOffset val="100"/>
        <c:noMultiLvlLbl val="1"/>
      </c:catAx>
      <c:valAx>
        <c:axId val="33911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11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42610</c:v>
                </c:pt>
                <c:pt idx="1">
                  <c:v>48329</c:v>
                </c:pt>
                <c:pt idx="2">
                  <c:v>45877</c:v>
                </c:pt>
                <c:pt idx="3">
                  <c:v>49503</c:v>
                </c:pt>
                <c:pt idx="4">
                  <c:v>27500</c:v>
                </c:pt>
              </c:numCache>
            </c:numRef>
          </c:val>
          <c:extLst xmlns:c16r2="http://schemas.microsoft.com/office/drawing/2015/06/chart">
            <c:ext xmlns:c16="http://schemas.microsoft.com/office/drawing/2014/chart" uri="{C3380CC4-5D6E-409C-BE32-E72D297353CC}">
              <c16:uniqueId val="{00000000-6793-4CBE-8ABB-FB87E47C44BB}"/>
            </c:ext>
          </c:extLst>
        </c:ser>
        <c:dLbls>
          <c:showLegendKey val="0"/>
          <c:showVal val="0"/>
          <c:showCatName val="0"/>
          <c:showSerName val="0"/>
          <c:showPercent val="0"/>
          <c:showBubbleSize val="0"/>
        </c:dLbls>
        <c:gapWidth val="150"/>
        <c:axId val="339105480"/>
        <c:axId val="33910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6793-4CBE-8ABB-FB87E47C44BB}"/>
            </c:ext>
          </c:extLst>
        </c:ser>
        <c:dLbls>
          <c:showLegendKey val="0"/>
          <c:showVal val="0"/>
          <c:showCatName val="0"/>
          <c:showSerName val="0"/>
          <c:showPercent val="0"/>
          <c:showBubbleSize val="0"/>
        </c:dLbls>
        <c:marker val="1"/>
        <c:smooth val="0"/>
        <c:axId val="339105480"/>
        <c:axId val="339107440"/>
      </c:lineChart>
      <c:catAx>
        <c:axId val="339105480"/>
        <c:scaling>
          <c:orientation val="minMax"/>
        </c:scaling>
        <c:delete val="1"/>
        <c:axPos val="b"/>
        <c:numFmt formatCode="General" sourceLinked="1"/>
        <c:majorTickMark val="none"/>
        <c:minorTickMark val="none"/>
        <c:tickLblPos val="none"/>
        <c:crossAx val="339107440"/>
        <c:crosses val="autoZero"/>
        <c:auto val="1"/>
        <c:lblAlgn val="ctr"/>
        <c:lblOffset val="100"/>
        <c:noMultiLvlLbl val="1"/>
      </c:catAx>
      <c:valAx>
        <c:axId val="33910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10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高知県高知市　桂浜公園駐車場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16682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205.5</v>
      </c>
      <c r="V31" s="110"/>
      <c r="W31" s="110"/>
      <c r="X31" s="110"/>
      <c r="Y31" s="110"/>
      <c r="Z31" s="110"/>
      <c r="AA31" s="110"/>
      <c r="AB31" s="110"/>
      <c r="AC31" s="110"/>
      <c r="AD31" s="110"/>
      <c r="AE31" s="110"/>
      <c r="AF31" s="110"/>
      <c r="AG31" s="110"/>
      <c r="AH31" s="110"/>
      <c r="AI31" s="110"/>
      <c r="AJ31" s="110"/>
      <c r="AK31" s="110"/>
      <c r="AL31" s="110"/>
      <c r="AM31" s="110"/>
      <c r="AN31" s="110">
        <f>データ!Z7</f>
        <v>263.5</v>
      </c>
      <c r="AO31" s="110"/>
      <c r="AP31" s="110"/>
      <c r="AQ31" s="110"/>
      <c r="AR31" s="110"/>
      <c r="AS31" s="110"/>
      <c r="AT31" s="110"/>
      <c r="AU31" s="110"/>
      <c r="AV31" s="110"/>
      <c r="AW31" s="110"/>
      <c r="AX31" s="110"/>
      <c r="AY31" s="110"/>
      <c r="AZ31" s="110"/>
      <c r="BA31" s="110"/>
      <c r="BB31" s="110"/>
      <c r="BC31" s="110"/>
      <c r="BD31" s="110"/>
      <c r="BE31" s="110"/>
      <c r="BF31" s="110"/>
      <c r="BG31" s="110">
        <f>データ!AA7</f>
        <v>262</v>
      </c>
      <c r="BH31" s="110"/>
      <c r="BI31" s="110"/>
      <c r="BJ31" s="110"/>
      <c r="BK31" s="110"/>
      <c r="BL31" s="110"/>
      <c r="BM31" s="110"/>
      <c r="BN31" s="110"/>
      <c r="BO31" s="110"/>
      <c r="BP31" s="110"/>
      <c r="BQ31" s="110"/>
      <c r="BR31" s="110"/>
      <c r="BS31" s="110"/>
      <c r="BT31" s="110"/>
      <c r="BU31" s="110"/>
      <c r="BV31" s="110"/>
      <c r="BW31" s="110"/>
      <c r="BX31" s="110"/>
      <c r="BY31" s="110"/>
      <c r="BZ31" s="110">
        <f>データ!AB7</f>
        <v>277.7</v>
      </c>
      <c r="CA31" s="110"/>
      <c r="CB31" s="110"/>
      <c r="CC31" s="110"/>
      <c r="CD31" s="110"/>
      <c r="CE31" s="110"/>
      <c r="CF31" s="110"/>
      <c r="CG31" s="110"/>
      <c r="CH31" s="110"/>
      <c r="CI31" s="110"/>
      <c r="CJ31" s="110"/>
      <c r="CK31" s="110"/>
      <c r="CL31" s="110"/>
      <c r="CM31" s="110"/>
      <c r="CN31" s="110"/>
      <c r="CO31" s="110"/>
      <c r="CP31" s="110"/>
      <c r="CQ31" s="110"/>
      <c r="CR31" s="110"/>
      <c r="CS31" s="110">
        <f>データ!AC7</f>
        <v>205.4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114</v>
      </c>
      <c r="JD31" s="81"/>
      <c r="JE31" s="81"/>
      <c r="JF31" s="81"/>
      <c r="JG31" s="81"/>
      <c r="JH31" s="81"/>
      <c r="JI31" s="81"/>
      <c r="JJ31" s="81"/>
      <c r="JK31" s="81"/>
      <c r="JL31" s="81"/>
      <c r="JM31" s="81"/>
      <c r="JN31" s="81"/>
      <c r="JO31" s="81"/>
      <c r="JP31" s="81"/>
      <c r="JQ31" s="81"/>
      <c r="JR31" s="81"/>
      <c r="JS31" s="81"/>
      <c r="JT31" s="81"/>
      <c r="JU31" s="82"/>
      <c r="JV31" s="80">
        <f>データ!DL7</f>
        <v>107.2</v>
      </c>
      <c r="JW31" s="81"/>
      <c r="JX31" s="81"/>
      <c r="JY31" s="81"/>
      <c r="JZ31" s="81"/>
      <c r="KA31" s="81"/>
      <c r="KB31" s="81"/>
      <c r="KC31" s="81"/>
      <c r="KD31" s="81"/>
      <c r="KE31" s="81"/>
      <c r="KF31" s="81"/>
      <c r="KG31" s="81"/>
      <c r="KH31" s="81"/>
      <c r="KI31" s="81"/>
      <c r="KJ31" s="81"/>
      <c r="KK31" s="81"/>
      <c r="KL31" s="81"/>
      <c r="KM31" s="81"/>
      <c r="KN31" s="82"/>
      <c r="KO31" s="80">
        <f>データ!DM7</f>
        <v>102.2</v>
      </c>
      <c r="KP31" s="81"/>
      <c r="KQ31" s="81"/>
      <c r="KR31" s="81"/>
      <c r="KS31" s="81"/>
      <c r="KT31" s="81"/>
      <c r="KU31" s="81"/>
      <c r="KV31" s="81"/>
      <c r="KW31" s="81"/>
      <c r="KX31" s="81"/>
      <c r="KY31" s="81"/>
      <c r="KZ31" s="81"/>
      <c r="LA31" s="81"/>
      <c r="LB31" s="81"/>
      <c r="LC31" s="81"/>
      <c r="LD31" s="81"/>
      <c r="LE31" s="81"/>
      <c r="LF31" s="81"/>
      <c r="LG31" s="82"/>
      <c r="LH31" s="80">
        <f>データ!DN7</f>
        <v>107</v>
      </c>
      <c r="LI31" s="81"/>
      <c r="LJ31" s="81"/>
      <c r="LK31" s="81"/>
      <c r="LL31" s="81"/>
      <c r="LM31" s="81"/>
      <c r="LN31" s="81"/>
      <c r="LO31" s="81"/>
      <c r="LP31" s="81"/>
      <c r="LQ31" s="81"/>
      <c r="LR31" s="81"/>
      <c r="LS31" s="81"/>
      <c r="LT31" s="81"/>
      <c r="LU31" s="81"/>
      <c r="LV31" s="81"/>
      <c r="LW31" s="81"/>
      <c r="LX31" s="81"/>
      <c r="LY31" s="81"/>
      <c r="LZ31" s="82"/>
      <c r="MA31" s="80">
        <f>データ!DO7</f>
        <v>64.8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51.3</v>
      </c>
      <c r="EM52" s="110"/>
      <c r="EN52" s="110"/>
      <c r="EO52" s="110"/>
      <c r="EP52" s="110"/>
      <c r="EQ52" s="110"/>
      <c r="ER52" s="110"/>
      <c r="ES52" s="110"/>
      <c r="ET52" s="110"/>
      <c r="EU52" s="110"/>
      <c r="EV52" s="110"/>
      <c r="EW52" s="110"/>
      <c r="EX52" s="110"/>
      <c r="EY52" s="110"/>
      <c r="EZ52" s="110"/>
      <c r="FA52" s="110"/>
      <c r="FB52" s="110"/>
      <c r="FC52" s="110"/>
      <c r="FD52" s="110"/>
      <c r="FE52" s="110">
        <f>データ!BG7</f>
        <v>62</v>
      </c>
      <c r="FF52" s="110"/>
      <c r="FG52" s="110"/>
      <c r="FH52" s="110"/>
      <c r="FI52" s="110"/>
      <c r="FJ52" s="110"/>
      <c r="FK52" s="110"/>
      <c r="FL52" s="110"/>
      <c r="FM52" s="110"/>
      <c r="FN52" s="110"/>
      <c r="FO52" s="110"/>
      <c r="FP52" s="110"/>
      <c r="FQ52" s="110"/>
      <c r="FR52" s="110"/>
      <c r="FS52" s="110"/>
      <c r="FT52" s="110"/>
      <c r="FU52" s="110"/>
      <c r="FV52" s="110"/>
      <c r="FW52" s="110"/>
      <c r="FX52" s="110">
        <f>データ!BH7</f>
        <v>61.8</v>
      </c>
      <c r="FY52" s="110"/>
      <c r="FZ52" s="110"/>
      <c r="GA52" s="110"/>
      <c r="GB52" s="110"/>
      <c r="GC52" s="110"/>
      <c r="GD52" s="110"/>
      <c r="GE52" s="110"/>
      <c r="GF52" s="110"/>
      <c r="GG52" s="110"/>
      <c r="GH52" s="110"/>
      <c r="GI52" s="110"/>
      <c r="GJ52" s="110"/>
      <c r="GK52" s="110"/>
      <c r="GL52" s="110"/>
      <c r="GM52" s="110"/>
      <c r="GN52" s="110"/>
      <c r="GO52" s="110"/>
      <c r="GP52" s="110"/>
      <c r="GQ52" s="110">
        <f>データ!BI7</f>
        <v>64</v>
      </c>
      <c r="GR52" s="110"/>
      <c r="GS52" s="110"/>
      <c r="GT52" s="110"/>
      <c r="GU52" s="110"/>
      <c r="GV52" s="110"/>
      <c r="GW52" s="110"/>
      <c r="GX52" s="110"/>
      <c r="GY52" s="110"/>
      <c r="GZ52" s="110"/>
      <c r="HA52" s="110"/>
      <c r="HB52" s="110"/>
      <c r="HC52" s="110"/>
      <c r="HD52" s="110"/>
      <c r="HE52" s="110"/>
      <c r="HF52" s="110"/>
      <c r="HG52" s="110"/>
      <c r="HH52" s="110"/>
      <c r="HI52" s="110"/>
      <c r="HJ52" s="110">
        <f>データ!BJ7</f>
        <v>43.1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42610</v>
      </c>
      <c r="JD52" s="106"/>
      <c r="JE52" s="106"/>
      <c r="JF52" s="106"/>
      <c r="JG52" s="106"/>
      <c r="JH52" s="106"/>
      <c r="JI52" s="106"/>
      <c r="JJ52" s="106"/>
      <c r="JK52" s="106"/>
      <c r="JL52" s="106"/>
      <c r="JM52" s="106"/>
      <c r="JN52" s="106"/>
      <c r="JO52" s="106"/>
      <c r="JP52" s="106"/>
      <c r="JQ52" s="106"/>
      <c r="JR52" s="106"/>
      <c r="JS52" s="106"/>
      <c r="JT52" s="106"/>
      <c r="JU52" s="106"/>
      <c r="JV52" s="106">
        <f>データ!BR7</f>
        <v>48329</v>
      </c>
      <c r="JW52" s="106"/>
      <c r="JX52" s="106"/>
      <c r="JY52" s="106"/>
      <c r="JZ52" s="106"/>
      <c r="KA52" s="106"/>
      <c r="KB52" s="106"/>
      <c r="KC52" s="106"/>
      <c r="KD52" s="106"/>
      <c r="KE52" s="106"/>
      <c r="KF52" s="106"/>
      <c r="KG52" s="106"/>
      <c r="KH52" s="106"/>
      <c r="KI52" s="106"/>
      <c r="KJ52" s="106"/>
      <c r="KK52" s="106"/>
      <c r="KL52" s="106"/>
      <c r="KM52" s="106"/>
      <c r="KN52" s="106"/>
      <c r="KO52" s="106">
        <f>データ!BS7</f>
        <v>45877</v>
      </c>
      <c r="KP52" s="106"/>
      <c r="KQ52" s="106"/>
      <c r="KR52" s="106"/>
      <c r="KS52" s="106"/>
      <c r="KT52" s="106"/>
      <c r="KU52" s="106"/>
      <c r="KV52" s="106"/>
      <c r="KW52" s="106"/>
      <c r="KX52" s="106"/>
      <c r="KY52" s="106"/>
      <c r="KZ52" s="106"/>
      <c r="LA52" s="106"/>
      <c r="LB52" s="106"/>
      <c r="LC52" s="106"/>
      <c r="LD52" s="106"/>
      <c r="LE52" s="106"/>
      <c r="LF52" s="106"/>
      <c r="LG52" s="106"/>
      <c r="LH52" s="106">
        <f>データ!BT7</f>
        <v>49503</v>
      </c>
      <c r="LI52" s="106"/>
      <c r="LJ52" s="106"/>
      <c r="LK52" s="106"/>
      <c r="LL52" s="106"/>
      <c r="LM52" s="106"/>
      <c r="LN52" s="106"/>
      <c r="LO52" s="106"/>
      <c r="LP52" s="106"/>
      <c r="LQ52" s="106"/>
      <c r="LR52" s="106"/>
      <c r="LS52" s="106"/>
      <c r="LT52" s="106"/>
      <c r="LU52" s="106"/>
      <c r="LV52" s="106"/>
      <c r="LW52" s="106"/>
      <c r="LX52" s="106"/>
      <c r="LY52" s="106"/>
      <c r="LZ52" s="106"/>
      <c r="MA52" s="106">
        <f>データ!BU7</f>
        <v>27500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7163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Rsl/rqfkg5VAU9i8D4//LjW+ySCJowNQkP8E379LU7wRWt2R6AnKX2jHxHrl6DFle61FJHO53oFapCnpHWUeA==" saltValue="tZk0N0EzQFtwZvmRi7vI+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101</v>
      </c>
      <c r="AV5" s="59" t="s">
        <v>102</v>
      </c>
      <c r="AW5" s="59" t="s">
        <v>103</v>
      </c>
      <c r="AX5" s="59" t="s">
        <v>91</v>
      </c>
      <c r="AY5" s="59" t="s">
        <v>104</v>
      </c>
      <c r="AZ5" s="59" t="s">
        <v>93</v>
      </c>
      <c r="BA5" s="59" t="s">
        <v>94</v>
      </c>
      <c r="BB5" s="59" t="s">
        <v>95</v>
      </c>
      <c r="BC5" s="59" t="s">
        <v>96</v>
      </c>
      <c r="BD5" s="59" t="s">
        <v>97</v>
      </c>
      <c r="BE5" s="59" t="s">
        <v>98</v>
      </c>
      <c r="BF5" s="59" t="s">
        <v>101</v>
      </c>
      <c r="BG5" s="59" t="s">
        <v>89</v>
      </c>
      <c r="BH5" s="59" t="s">
        <v>105</v>
      </c>
      <c r="BI5" s="59" t="s">
        <v>91</v>
      </c>
      <c r="BJ5" s="59" t="s">
        <v>104</v>
      </c>
      <c r="BK5" s="59" t="s">
        <v>93</v>
      </c>
      <c r="BL5" s="59" t="s">
        <v>94</v>
      </c>
      <c r="BM5" s="59" t="s">
        <v>95</v>
      </c>
      <c r="BN5" s="59" t="s">
        <v>96</v>
      </c>
      <c r="BO5" s="59" t="s">
        <v>97</v>
      </c>
      <c r="BP5" s="59" t="s">
        <v>98</v>
      </c>
      <c r="BQ5" s="59" t="s">
        <v>101</v>
      </c>
      <c r="BR5" s="59" t="s">
        <v>106</v>
      </c>
      <c r="BS5" s="59" t="s">
        <v>107</v>
      </c>
      <c r="BT5" s="59" t="s">
        <v>91</v>
      </c>
      <c r="BU5" s="59" t="s">
        <v>108</v>
      </c>
      <c r="BV5" s="59" t="s">
        <v>93</v>
      </c>
      <c r="BW5" s="59" t="s">
        <v>94</v>
      </c>
      <c r="BX5" s="59" t="s">
        <v>95</v>
      </c>
      <c r="BY5" s="59" t="s">
        <v>96</v>
      </c>
      <c r="BZ5" s="59" t="s">
        <v>97</v>
      </c>
      <c r="CA5" s="59" t="s">
        <v>98</v>
      </c>
      <c r="CB5" s="59" t="s">
        <v>101</v>
      </c>
      <c r="CC5" s="59" t="s">
        <v>89</v>
      </c>
      <c r="CD5" s="59" t="s">
        <v>103</v>
      </c>
      <c r="CE5" s="59" t="s">
        <v>91</v>
      </c>
      <c r="CF5" s="59" t="s">
        <v>108</v>
      </c>
      <c r="CG5" s="59" t="s">
        <v>93</v>
      </c>
      <c r="CH5" s="59" t="s">
        <v>94</v>
      </c>
      <c r="CI5" s="59" t="s">
        <v>95</v>
      </c>
      <c r="CJ5" s="59" t="s">
        <v>96</v>
      </c>
      <c r="CK5" s="59" t="s">
        <v>97</v>
      </c>
      <c r="CL5" s="59" t="s">
        <v>98</v>
      </c>
      <c r="CM5" s="150"/>
      <c r="CN5" s="150"/>
      <c r="CO5" s="59" t="s">
        <v>101</v>
      </c>
      <c r="CP5" s="59" t="s">
        <v>89</v>
      </c>
      <c r="CQ5" s="59" t="s">
        <v>90</v>
      </c>
      <c r="CR5" s="59" t="s">
        <v>91</v>
      </c>
      <c r="CS5" s="59" t="s">
        <v>108</v>
      </c>
      <c r="CT5" s="59" t="s">
        <v>93</v>
      </c>
      <c r="CU5" s="59" t="s">
        <v>94</v>
      </c>
      <c r="CV5" s="59" t="s">
        <v>95</v>
      </c>
      <c r="CW5" s="59" t="s">
        <v>96</v>
      </c>
      <c r="CX5" s="59" t="s">
        <v>97</v>
      </c>
      <c r="CY5" s="59" t="s">
        <v>98</v>
      </c>
      <c r="CZ5" s="59" t="s">
        <v>101</v>
      </c>
      <c r="DA5" s="59" t="s">
        <v>106</v>
      </c>
      <c r="DB5" s="59" t="s">
        <v>90</v>
      </c>
      <c r="DC5" s="59" t="s">
        <v>109</v>
      </c>
      <c r="DD5" s="59" t="s">
        <v>104</v>
      </c>
      <c r="DE5" s="59" t="s">
        <v>93</v>
      </c>
      <c r="DF5" s="59" t="s">
        <v>94</v>
      </c>
      <c r="DG5" s="59" t="s">
        <v>95</v>
      </c>
      <c r="DH5" s="59" t="s">
        <v>96</v>
      </c>
      <c r="DI5" s="59" t="s">
        <v>97</v>
      </c>
      <c r="DJ5" s="59" t="s">
        <v>35</v>
      </c>
      <c r="DK5" s="59" t="s">
        <v>88</v>
      </c>
      <c r="DL5" s="59" t="s">
        <v>89</v>
      </c>
      <c r="DM5" s="59" t="s">
        <v>107</v>
      </c>
      <c r="DN5" s="59" t="s">
        <v>91</v>
      </c>
      <c r="DO5" s="59" t="s">
        <v>104</v>
      </c>
      <c r="DP5" s="59" t="s">
        <v>93</v>
      </c>
      <c r="DQ5" s="59" t="s">
        <v>94</v>
      </c>
      <c r="DR5" s="59" t="s">
        <v>95</v>
      </c>
      <c r="DS5" s="59" t="s">
        <v>96</v>
      </c>
      <c r="DT5" s="59" t="s">
        <v>97</v>
      </c>
      <c r="DU5" s="59" t="s">
        <v>98</v>
      </c>
    </row>
    <row r="6" spans="1:125" s="66" customFormat="1" x14ac:dyDescent="0.2">
      <c r="A6" s="49" t="s">
        <v>110</v>
      </c>
      <c r="B6" s="60">
        <f>B8</f>
        <v>2020</v>
      </c>
      <c r="C6" s="60">
        <f t="shared" ref="C6:X6" si="1">C8</f>
        <v>392014</v>
      </c>
      <c r="D6" s="60">
        <f t="shared" si="1"/>
        <v>47</v>
      </c>
      <c r="E6" s="60">
        <f t="shared" si="1"/>
        <v>14</v>
      </c>
      <c r="F6" s="60">
        <f t="shared" si="1"/>
        <v>0</v>
      </c>
      <c r="G6" s="60">
        <f t="shared" si="1"/>
        <v>4</v>
      </c>
      <c r="H6" s="60" t="str">
        <f>SUBSTITUTE(H8,"　","")</f>
        <v>高知県高知市</v>
      </c>
      <c r="I6" s="60" t="str">
        <f t="shared" si="1"/>
        <v>桂浜公園駐車場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45</v>
      </c>
      <c r="S6" s="62" t="str">
        <f t="shared" si="1"/>
        <v>商業施設</v>
      </c>
      <c r="T6" s="62" t="str">
        <f t="shared" si="1"/>
        <v>無</v>
      </c>
      <c r="U6" s="63">
        <f t="shared" si="1"/>
        <v>16682</v>
      </c>
      <c r="V6" s="63">
        <f t="shared" si="1"/>
        <v>500</v>
      </c>
      <c r="W6" s="63">
        <f t="shared" si="1"/>
        <v>800</v>
      </c>
      <c r="X6" s="62" t="str">
        <f t="shared" si="1"/>
        <v>利用料金制</v>
      </c>
      <c r="Y6" s="64">
        <f>IF(Y8="-",NA(),Y8)</f>
        <v>205.5</v>
      </c>
      <c r="Z6" s="64">
        <f t="shared" ref="Z6:AH6" si="2">IF(Z8="-",NA(),Z8)</f>
        <v>263.5</v>
      </c>
      <c r="AA6" s="64">
        <f t="shared" si="2"/>
        <v>262</v>
      </c>
      <c r="AB6" s="64">
        <f t="shared" si="2"/>
        <v>277.7</v>
      </c>
      <c r="AC6" s="64">
        <f t="shared" si="2"/>
        <v>205.4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51.3</v>
      </c>
      <c r="BG6" s="64">
        <f t="shared" ref="BG6:BO6" si="5">IF(BG8="-",NA(),BG8)</f>
        <v>62</v>
      </c>
      <c r="BH6" s="64">
        <f t="shared" si="5"/>
        <v>61.8</v>
      </c>
      <c r="BI6" s="64">
        <f t="shared" si="5"/>
        <v>64</v>
      </c>
      <c r="BJ6" s="64">
        <f t="shared" si="5"/>
        <v>43.1</v>
      </c>
      <c r="BK6" s="64">
        <f t="shared" si="5"/>
        <v>34.700000000000003</v>
      </c>
      <c r="BL6" s="64">
        <f t="shared" si="5"/>
        <v>39.6</v>
      </c>
      <c r="BM6" s="64">
        <f t="shared" si="5"/>
        <v>29</v>
      </c>
      <c r="BN6" s="64">
        <f t="shared" si="5"/>
        <v>32.9</v>
      </c>
      <c r="BO6" s="64">
        <f t="shared" si="5"/>
        <v>-121.8</v>
      </c>
      <c r="BP6" s="61" t="str">
        <f>IF(BP8="-","",IF(BP8="-","【-】","【"&amp;SUBSTITUTE(TEXT(BP8,"#,##0.0"),"-","△")&amp;"】"))</f>
        <v>【△65.9】</v>
      </c>
      <c r="BQ6" s="65">
        <f>IF(BQ8="-",NA(),BQ8)</f>
        <v>42610</v>
      </c>
      <c r="BR6" s="65">
        <f t="shared" ref="BR6:BZ6" si="6">IF(BR8="-",NA(),BR8)</f>
        <v>48329</v>
      </c>
      <c r="BS6" s="65">
        <f t="shared" si="6"/>
        <v>45877</v>
      </c>
      <c r="BT6" s="65">
        <f t="shared" si="6"/>
        <v>49503</v>
      </c>
      <c r="BU6" s="65">
        <f t="shared" si="6"/>
        <v>27500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0</v>
      </c>
      <c r="CN6" s="63">
        <f t="shared" si="7"/>
        <v>7163</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114</v>
      </c>
      <c r="DL6" s="64">
        <f t="shared" ref="DL6:DT6" si="9">IF(DL8="-",NA(),DL8)</f>
        <v>107.2</v>
      </c>
      <c r="DM6" s="64">
        <f t="shared" si="9"/>
        <v>102.2</v>
      </c>
      <c r="DN6" s="64">
        <f t="shared" si="9"/>
        <v>107</v>
      </c>
      <c r="DO6" s="64">
        <f t="shared" si="9"/>
        <v>64.8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112</v>
      </c>
      <c r="B7" s="60">
        <f t="shared" ref="B7:X7" si="10">B8</f>
        <v>2020</v>
      </c>
      <c r="C7" s="60">
        <f t="shared" si="10"/>
        <v>392014</v>
      </c>
      <c r="D7" s="60">
        <f t="shared" si="10"/>
        <v>47</v>
      </c>
      <c r="E7" s="60">
        <f t="shared" si="10"/>
        <v>14</v>
      </c>
      <c r="F7" s="60">
        <f t="shared" si="10"/>
        <v>0</v>
      </c>
      <c r="G7" s="60">
        <f t="shared" si="10"/>
        <v>4</v>
      </c>
      <c r="H7" s="60" t="str">
        <f t="shared" si="10"/>
        <v>高知県　高知市</v>
      </c>
      <c r="I7" s="60" t="str">
        <f t="shared" si="10"/>
        <v>桂浜公園駐車場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45</v>
      </c>
      <c r="S7" s="62" t="str">
        <f t="shared" si="10"/>
        <v>商業施設</v>
      </c>
      <c r="T7" s="62" t="str">
        <f t="shared" si="10"/>
        <v>無</v>
      </c>
      <c r="U7" s="63">
        <f t="shared" si="10"/>
        <v>16682</v>
      </c>
      <c r="V7" s="63">
        <f t="shared" si="10"/>
        <v>500</v>
      </c>
      <c r="W7" s="63">
        <f t="shared" si="10"/>
        <v>800</v>
      </c>
      <c r="X7" s="62" t="str">
        <f t="shared" si="10"/>
        <v>利用料金制</v>
      </c>
      <c r="Y7" s="64">
        <f>Y8</f>
        <v>205.5</v>
      </c>
      <c r="Z7" s="64">
        <f t="shared" ref="Z7:AH7" si="11">Z8</f>
        <v>263.5</v>
      </c>
      <c r="AA7" s="64">
        <f t="shared" si="11"/>
        <v>262</v>
      </c>
      <c r="AB7" s="64">
        <f t="shared" si="11"/>
        <v>277.7</v>
      </c>
      <c r="AC7" s="64">
        <f t="shared" si="11"/>
        <v>205.4</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51.3</v>
      </c>
      <c r="BG7" s="64">
        <f t="shared" ref="BG7:BO7" si="14">BG8</f>
        <v>62</v>
      </c>
      <c r="BH7" s="64">
        <f t="shared" si="14"/>
        <v>61.8</v>
      </c>
      <c r="BI7" s="64">
        <f t="shared" si="14"/>
        <v>64</v>
      </c>
      <c r="BJ7" s="64">
        <f t="shared" si="14"/>
        <v>43.1</v>
      </c>
      <c r="BK7" s="64">
        <f t="shared" si="14"/>
        <v>34.700000000000003</v>
      </c>
      <c r="BL7" s="64">
        <f t="shared" si="14"/>
        <v>39.6</v>
      </c>
      <c r="BM7" s="64">
        <f t="shared" si="14"/>
        <v>29</v>
      </c>
      <c r="BN7" s="64">
        <f t="shared" si="14"/>
        <v>32.9</v>
      </c>
      <c r="BO7" s="64">
        <f t="shared" si="14"/>
        <v>-121.8</v>
      </c>
      <c r="BP7" s="61"/>
      <c r="BQ7" s="65">
        <f>BQ8</f>
        <v>42610</v>
      </c>
      <c r="BR7" s="65">
        <f t="shared" ref="BR7:BZ7" si="15">BR8</f>
        <v>48329</v>
      </c>
      <c r="BS7" s="65">
        <f t="shared" si="15"/>
        <v>45877</v>
      </c>
      <c r="BT7" s="65">
        <f t="shared" si="15"/>
        <v>49503</v>
      </c>
      <c r="BU7" s="65">
        <f t="shared" si="15"/>
        <v>27500</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7163</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114</v>
      </c>
      <c r="DL7" s="64">
        <f t="shared" ref="DL7:DT7" si="17">DL8</f>
        <v>107.2</v>
      </c>
      <c r="DM7" s="64">
        <f t="shared" si="17"/>
        <v>102.2</v>
      </c>
      <c r="DN7" s="64">
        <f t="shared" si="17"/>
        <v>107</v>
      </c>
      <c r="DO7" s="64">
        <f t="shared" si="17"/>
        <v>64.8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392014</v>
      </c>
      <c r="D8" s="67">
        <v>47</v>
      </c>
      <c r="E8" s="67">
        <v>14</v>
      </c>
      <c r="F8" s="67">
        <v>0</v>
      </c>
      <c r="G8" s="67">
        <v>4</v>
      </c>
      <c r="H8" s="67" t="s">
        <v>114</v>
      </c>
      <c r="I8" s="67" t="s">
        <v>115</v>
      </c>
      <c r="J8" s="67" t="s">
        <v>116</v>
      </c>
      <c r="K8" s="67" t="s">
        <v>117</v>
      </c>
      <c r="L8" s="67" t="s">
        <v>118</v>
      </c>
      <c r="M8" s="67" t="s">
        <v>119</v>
      </c>
      <c r="N8" s="67" t="s">
        <v>120</v>
      </c>
      <c r="O8" s="68" t="s">
        <v>121</v>
      </c>
      <c r="P8" s="69" t="s">
        <v>122</v>
      </c>
      <c r="Q8" s="69" t="s">
        <v>123</v>
      </c>
      <c r="R8" s="70">
        <v>45</v>
      </c>
      <c r="S8" s="69" t="s">
        <v>124</v>
      </c>
      <c r="T8" s="69" t="s">
        <v>125</v>
      </c>
      <c r="U8" s="70">
        <v>16682</v>
      </c>
      <c r="V8" s="70">
        <v>500</v>
      </c>
      <c r="W8" s="70">
        <v>800</v>
      </c>
      <c r="X8" s="69" t="s">
        <v>126</v>
      </c>
      <c r="Y8" s="71">
        <v>205.5</v>
      </c>
      <c r="Z8" s="71">
        <v>263.5</v>
      </c>
      <c r="AA8" s="71">
        <v>262</v>
      </c>
      <c r="AB8" s="71">
        <v>277.7</v>
      </c>
      <c r="AC8" s="71">
        <v>205.4</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51.3</v>
      </c>
      <c r="BG8" s="71">
        <v>62</v>
      </c>
      <c r="BH8" s="71">
        <v>61.8</v>
      </c>
      <c r="BI8" s="71">
        <v>64</v>
      </c>
      <c r="BJ8" s="71">
        <v>43.1</v>
      </c>
      <c r="BK8" s="71">
        <v>34.700000000000003</v>
      </c>
      <c r="BL8" s="71">
        <v>39.6</v>
      </c>
      <c r="BM8" s="71">
        <v>29</v>
      </c>
      <c r="BN8" s="71">
        <v>32.9</v>
      </c>
      <c r="BO8" s="71">
        <v>-121.8</v>
      </c>
      <c r="BP8" s="68">
        <v>-65.900000000000006</v>
      </c>
      <c r="BQ8" s="72">
        <v>42610</v>
      </c>
      <c r="BR8" s="72">
        <v>48329</v>
      </c>
      <c r="BS8" s="72">
        <v>45877</v>
      </c>
      <c r="BT8" s="73">
        <v>49503</v>
      </c>
      <c r="BU8" s="73">
        <v>27500</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7163</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114</v>
      </c>
      <c r="DL8" s="71">
        <v>107.2</v>
      </c>
      <c r="DM8" s="71">
        <v>102.2</v>
      </c>
      <c r="DN8" s="71">
        <v>107</v>
      </c>
      <c r="DO8" s="71">
        <v>64.8</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おたの</cp:lastModifiedBy>
  <cp:lastPrinted>2022-01-25T02:27:11Z</cp:lastPrinted>
  <dcterms:created xsi:type="dcterms:W3CDTF">2021-12-17T06:08:29Z</dcterms:created>
  <dcterms:modified xsi:type="dcterms:W3CDTF">2022-01-25T04:06:50Z</dcterms:modified>
  <cp:category/>
</cp:coreProperties>
</file>