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BK01\LG-Public\松島\1\観光\調査物（公営企業調査含む）\公営企業（休養村、キャンプ、駐車場）関係調査\"/>
    </mc:Choice>
  </mc:AlternateContent>
  <xr:revisionPtr revIDLastSave="0" documentId="13_ncr:1_{9F950D62-4D10-464D-B5E1-FD680DAA64FD}" xr6:coauthVersionLast="47" xr6:coauthVersionMax="47" xr10:uidLastSave="{00000000-0000-0000-0000-000000000000}"/>
  <workbookProtection workbookAlgorithmName="SHA-512" workbookHashValue="xTTTH1eDa7BJ8JvDg27IiWJFpGIewftFh2UZpPV9gQtkOE6MB6zlgsVmAlFwR3CKIxrCBYcZ4Qxp7qdl0fGhXA==" workbookSaltValue="uubIAItJSwm75il7SLv3kg==" workbookSpinCount="100000" lockStructure="1"/>
  <bookViews>
    <workbookView xWindow="2160" yWindow="2160" windowWidth="23250" windowHeight="1138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BG7" i="5"/>
  <c r="BF7" i="5"/>
  <c r="BD7" i="5"/>
  <c r="BC7" i="5"/>
  <c r="BB7" i="5"/>
  <c r="BA7" i="5"/>
  <c r="AZ7" i="5"/>
  <c r="AY7" i="5"/>
  <c r="CS52" i="4" s="1"/>
  <c r="AX7" i="5"/>
  <c r="AW7" i="5"/>
  <c r="AV7" i="5"/>
  <c r="AU7" i="5"/>
  <c r="AS7" i="5"/>
  <c r="AR7" i="5"/>
  <c r="AQ7" i="5"/>
  <c r="AP7" i="5"/>
  <c r="AO7" i="5"/>
  <c r="AN7" i="5"/>
  <c r="AM7" i="5"/>
  <c r="AL7" i="5"/>
  <c r="FX31" i="4" s="1"/>
  <c r="AK7" i="5"/>
  <c r="AJ7" i="5"/>
  <c r="AH7" i="5"/>
  <c r="AG7" i="5"/>
  <c r="AF7" i="5"/>
  <c r="AE7" i="5"/>
  <c r="AD7" i="5"/>
  <c r="AC7" i="5"/>
  <c r="AB7" i="5"/>
  <c r="AA7" i="5"/>
  <c r="Z7" i="5"/>
  <c r="Y7" i="5"/>
  <c r="U31" i="4" s="1"/>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X52" i="4"/>
  <c r="FE52" i="4"/>
  <c r="EL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E31" i="4"/>
  <c r="EL31" i="4"/>
  <c r="CS31" i="4"/>
  <c r="BZ31" i="4"/>
  <c r="BG31" i="4"/>
  <c r="AN31" i="4"/>
  <c r="LJ10" i="4"/>
  <c r="JQ10" i="4"/>
  <c r="HX10" i="4"/>
  <c r="DU10" i="4"/>
  <c r="CF10" i="4"/>
  <c r="B10" i="4"/>
  <c r="LJ8" i="4"/>
  <c r="JQ8" i="4"/>
  <c r="HX8" i="4"/>
  <c r="FJ8" i="4"/>
  <c r="DU8" i="4"/>
  <c r="CF8" i="4"/>
  <c r="AQ8" i="4"/>
  <c r="B8" i="4"/>
  <c r="BZ76" i="4" l="1"/>
  <c r="MA51" i="4"/>
  <c r="MI76" i="4"/>
  <c r="HJ51" i="4"/>
  <c r="MA30" i="4"/>
  <c r="IT76" i="4"/>
  <c r="CS51" i="4"/>
  <c r="HJ30" i="4"/>
  <c r="CS30" i="4"/>
  <c r="C11" i="5"/>
  <c r="D11" i="5"/>
  <c r="E11" i="5"/>
  <c r="B11" i="5"/>
  <c r="BZ30" i="4" l="1"/>
  <c r="BK76" i="4"/>
  <c r="LH51" i="4"/>
  <c r="IE76" i="4"/>
  <c r="LT76" i="4"/>
  <c r="GQ51" i="4"/>
  <c r="LH30" i="4"/>
  <c r="GQ30" i="4"/>
  <c r="BZ51" i="4"/>
  <c r="HP76" i="4"/>
  <c r="BG51" i="4"/>
  <c r="FX30" i="4"/>
  <c r="BG30" i="4"/>
  <c r="KO30" i="4"/>
  <c r="AV76" i="4"/>
  <c r="KO51" i="4"/>
  <c r="LE76" i="4"/>
  <c r="FX51" i="4"/>
  <c r="KP76" i="4"/>
  <c r="FE51" i="4"/>
  <c r="JV30" i="4"/>
  <c r="JV51" i="4"/>
  <c r="HA76" i="4"/>
  <c r="AN51" i="4"/>
  <c r="FE30" i="4"/>
  <c r="AN30" i="4"/>
  <c r="AG76" i="4"/>
  <c r="R76" i="4"/>
  <c r="JC51" i="4"/>
  <c r="U30" i="4"/>
  <c r="KA76" i="4"/>
  <c r="EL51" i="4"/>
  <c r="JC30" i="4"/>
  <c r="GL76" i="4"/>
  <c r="U51" i="4"/>
  <c r="EL30" i="4"/>
</calcChain>
</file>

<file path=xl/sharedStrings.xml><?xml version="1.0" encoding="utf-8"?>
<sst xmlns="http://schemas.openxmlformats.org/spreadsheetml/2006/main" count="278" uniqueCount="129">
  <si>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</si>
  <si>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</si>
  <si>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</si>
  <si>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</si>
  <si>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</si>
  <si>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</si>
  <si>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</si>
  <si>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</si>
  <si>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</si>
  <si>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</si>
  <si>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</si>
  <si>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</si>
  <si>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</si>
  <si>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</si>
  <si>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</si>
  <si>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</si>
  <si>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</si>
  <si>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</si>
  <si>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</si>
  <si>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</si>
  <si>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</si>
  <si>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</si>
  <si>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</si>
  <si>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</si>
  <si>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</si>
  <si>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</si>
  <si>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</si>
  <si>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</si>
  <si>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</si>
  <si>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</si>
  <si>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</si>
  <si>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</si>
  <si>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</si>
  <si>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</si>
  <si>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</si>
  <si>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</si>
  <si>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</si>
  <si>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</si>
  <si>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</si>
  <si>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</si>
  <si>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</si>
  <si>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</si>
  <si>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</si>
  <si>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</si>
  <si>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</si>
  <si>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</si>
  <si>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</si>
  <si>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</si>
  <si>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</si>
  <si>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</si>
  <si>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</si>
  <si>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</si>
  <si>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</si>
  <si>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</si>
  <si>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</si>
  <si>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</si>
  <si>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</si>
  <si>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</si>
  <si>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</si>
  <si>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</si>
  <si>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</si>
  <si>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</si>
  <si>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</si>
  <si>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</si>
  <si>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</si>
  <si>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</si>
  <si>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</si>
  <si>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</si>
  <si>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</si>
  <si>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</si>
  <si>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</si>
  <si>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</si>
  <si>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</si>
  <si>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</si>
  <si>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</si>
  <si>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</si>
  <si>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</si>
  <si>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</si>
  <si>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</si>
  <si>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</si>
  <si>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</si>
  <si>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</si>
  <si>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</si>
  <si>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</si>
  <si>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</si>
  <si>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</si>
  <si>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</si>
  <si>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</si>
  <si>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</si>
  <si>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</si>
  <si>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</si>
  <si>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</si>
  <si>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</si>
  <si>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</si>
  <si>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</si>
  <si>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</si>
  <si>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</si>
  <si>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</si>
  <si>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</si>
  <si>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</si>
  <si>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</si>
  <si>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</si>
  <si>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</si>
  <si>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</si>
  <si>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</si>
  <si>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</si>
  <si>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</si>
  <si>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</si>
  <si>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高知県　東洋町</t>
  </si>
  <si>
    <t>第４号駐車場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</si>
  <si>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</si>
  <si>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</si>
  <si>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</si>
  <si>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</si>
  <si>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</si>
  <si>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</si>
  <si>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</si>
  <si>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</si>
  <si>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</si>
  <si>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</si>
  <si>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</si>
  <si>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</si>
  <si>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</si>
  <si>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</si>
  <si>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</si>
  <si>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5"/>
  </si>
  <si>
    <t>⑪稼働率
　当駐車場はサーフィンビーチに隣接しており、サーフィンのオフシーズン（11月～2月）は利用者が大幅に減少するため全体の稼働率は低水準で推移している。
　H30からR1で大幅に数値が上がっているのは収容台数を修正したためである。（150台→47台）</t>
    <rPh sb="1" eb="3">
      <t>カドウ</t>
    </rPh>
    <rPh sb="3" eb="4">
      <t>リツ</t>
    </rPh>
    <rPh sb="20" eb="22">
      <t>リンセツ</t>
    </rPh>
    <rPh sb="42" eb="43">
      <t>ガツ</t>
    </rPh>
    <rPh sb="45" eb="46">
      <t>ガツ</t>
    </rPh>
    <rPh sb="52" eb="54">
      <t>オオハバ</t>
    </rPh>
    <rPh sb="55" eb="57">
      <t>ゲンショウ</t>
    </rPh>
    <rPh sb="61" eb="63">
      <t>ゼンタイ</t>
    </rPh>
    <rPh sb="64" eb="66">
      <t>カドウ</t>
    </rPh>
    <rPh sb="66" eb="67">
      <t>リツ</t>
    </rPh>
    <rPh sb="68" eb="71">
      <t>テイスイジュン</t>
    </rPh>
    <rPh sb="72" eb="74">
      <t>スイイ</t>
    </rPh>
    <phoneticPr fontId="15"/>
  </si>
  <si>
    <t>①収益的収支比率・④売上高GOP比率・⑤EBITDA
　いずれの数値も対前年度比で上昇している。また、令和元年度以降の数値について大幅に改善がみられるのは、同一会計内の第3号駐車場、第4号駐車場、第5号駐車場で支出を細分化し、按分比率を見直したためである。</t>
    <rPh sb="1" eb="4">
      <t>シュウエキテキ</t>
    </rPh>
    <rPh sb="4" eb="6">
      <t>シュウシ</t>
    </rPh>
    <rPh sb="6" eb="8">
      <t>ヒリツ</t>
    </rPh>
    <rPh sb="32" eb="34">
      <t>スウチ</t>
    </rPh>
    <rPh sb="35" eb="40">
      <t>タイゼンネンドヒ</t>
    </rPh>
    <rPh sb="41" eb="43">
      <t>ジョウショウ</t>
    </rPh>
    <rPh sb="56" eb="58">
      <t>イコウ</t>
    </rPh>
    <rPh sb="78" eb="80">
      <t>ドウイツ</t>
    </rPh>
    <rPh sb="80" eb="82">
      <t>カイケイ</t>
    </rPh>
    <rPh sb="82" eb="83">
      <t>ナイ</t>
    </rPh>
    <rPh sb="84" eb="85">
      <t>ダイ</t>
    </rPh>
    <rPh sb="86" eb="87">
      <t>ゴウ</t>
    </rPh>
    <rPh sb="87" eb="90">
      <t>チュウシャジョウ</t>
    </rPh>
    <rPh sb="91" eb="92">
      <t>ダイ</t>
    </rPh>
    <rPh sb="93" eb="94">
      <t>ゴウ</t>
    </rPh>
    <rPh sb="94" eb="97">
      <t>チュウシャジョウ</t>
    </rPh>
    <rPh sb="98" eb="99">
      <t>ダイ</t>
    </rPh>
    <rPh sb="100" eb="101">
      <t>ゴウ</t>
    </rPh>
    <rPh sb="101" eb="104">
      <t>チュウシャジョウ</t>
    </rPh>
    <rPh sb="105" eb="107">
      <t>シシュツ</t>
    </rPh>
    <rPh sb="108" eb="111">
      <t>サイブンカ</t>
    </rPh>
    <rPh sb="113" eb="115">
      <t>アンブン</t>
    </rPh>
    <rPh sb="115" eb="117">
      <t>ヒリツ</t>
    </rPh>
    <rPh sb="118" eb="120">
      <t>ミナオ</t>
    </rPh>
    <phoneticPr fontId="15"/>
  </si>
  <si>
    <t>　東洋町第4号駐車場事業は黒字経営ではあるが厳しい経営状況にあり、今後を見据えた事業の継続可能性を検討する必要がある。また、当施設はサーフィンビーチに隣接した駐車場であることから利用者のほとんどがサーファーである。町の観光施策としてサーファー人口の拡大を推進するとともに、これと並行して一般観光客の利用促進にむけた取り組みを進める。</t>
    <rPh sb="1" eb="4">
      <t>トウヨウチョウ</t>
    </rPh>
    <rPh sb="4" eb="5">
      <t>ダイ</t>
    </rPh>
    <rPh sb="6" eb="7">
      <t>ゴウ</t>
    </rPh>
    <rPh sb="7" eb="10">
      <t>チュウシャジョウ</t>
    </rPh>
    <rPh sb="10" eb="12">
      <t>ジギョウ</t>
    </rPh>
    <rPh sb="13" eb="17">
      <t>クロジケイエイ</t>
    </rPh>
    <rPh sb="22" eb="23">
      <t>キビ</t>
    </rPh>
    <rPh sb="25" eb="27">
      <t>ケイエイ</t>
    </rPh>
    <rPh sb="27" eb="29">
      <t>ジョウキョウ</t>
    </rPh>
    <rPh sb="33" eb="35">
      <t>コンゴ</t>
    </rPh>
    <rPh sb="36" eb="38">
      <t>ミス</t>
    </rPh>
    <rPh sb="40" eb="42">
      <t>ジギョウ</t>
    </rPh>
    <rPh sb="43" eb="45">
      <t>ケイゾク</t>
    </rPh>
    <rPh sb="45" eb="48">
      <t>カノウセイ</t>
    </rPh>
    <rPh sb="49" eb="51">
      <t>ケントウ</t>
    </rPh>
    <rPh sb="53" eb="55">
      <t>ヒツヨウ</t>
    </rPh>
    <rPh sb="62" eb="63">
      <t>トウ</t>
    </rPh>
    <rPh sb="63" eb="65">
      <t>シセツ</t>
    </rPh>
    <rPh sb="75" eb="77">
      <t>リンセツ</t>
    </rPh>
    <rPh sb="79" eb="82">
      <t>チュウシャジョウ</t>
    </rPh>
    <rPh sb="89" eb="92">
      <t>リヨウシャ</t>
    </rPh>
    <rPh sb="107" eb="108">
      <t>マチ</t>
    </rPh>
    <rPh sb="109" eb="111">
      <t>カンコウ</t>
    </rPh>
    <rPh sb="111" eb="113">
      <t>シサク</t>
    </rPh>
    <rPh sb="121" eb="123">
      <t>ジンコウ</t>
    </rPh>
    <rPh sb="124" eb="126">
      <t>カクダイ</t>
    </rPh>
    <rPh sb="127" eb="129">
      <t>スイシン</t>
    </rPh>
    <rPh sb="139" eb="141">
      <t>ヘイコウ</t>
    </rPh>
    <rPh sb="143" eb="145">
      <t>イッパン</t>
    </rPh>
    <rPh sb="145" eb="148">
      <t>カンコウキャク</t>
    </rPh>
    <rPh sb="149" eb="151">
      <t>リヨウ</t>
    </rPh>
    <rPh sb="151" eb="153">
      <t>ソクシン</t>
    </rPh>
    <rPh sb="157" eb="158">
      <t>ト</t>
    </rPh>
    <rPh sb="159" eb="160">
      <t>ク</t>
    </rPh>
    <rPh sb="162" eb="163">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</si>
</sst>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9E8252AF-53AA-4965-A7F3-DC165DEEEE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32.700000000000003</c:v>
                </c:pt>
                <c:pt idx="1">
                  <c:v>20.3</c:v>
                </c:pt>
                <c:pt idx="2">
                  <c:v>103</c:v>
                </c:pt>
                <c:pt idx="3">
                  <c:v>54.5</c:v>
                </c:pt>
                <c:pt idx="4">
                  <c:v>151.1</c:v>
                </c:pt>
              </c:numCache>
            </c:numRef>
          </c:val>
          <c:extLst>
            <c:ext xmlns:c16="http://schemas.microsoft.com/office/drawing/2014/chart" uri="{C3380CC4-5D6E-409C-BE32-E72D297353CC}">
              <c16:uniqueId val="{00000000-CA28-411C-B2A6-E9582C06494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384.2</c:v>
                </c:pt>
                <c:pt idx="2">
                  <c:v>754.2</c:v>
                </c:pt>
                <c:pt idx="3">
                  <c:v>383.4</c:v>
                </c:pt>
                <c:pt idx="4">
                  <c:v>338.4</c:v>
                </c:pt>
              </c:numCache>
            </c:numRef>
          </c:val>
          <c:smooth val="0"/>
          <c:extLst>
            <c:ext xmlns:c16="http://schemas.microsoft.com/office/drawing/2014/chart" uri="{C3380CC4-5D6E-409C-BE32-E72D297353CC}">
              <c16:uniqueId val="{00000001-CA28-411C-B2A6-E9582C06494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C6-4F03-9C88-47141B187CF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83.1</c:v>
                </c:pt>
                <c:pt idx="2">
                  <c:v>54.4</c:v>
                </c:pt>
                <c:pt idx="3">
                  <c:v>70.3</c:v>
                </c:pt>
                <c:pt idx="4">
                  <c:v>70</c:v>
                </c:pt>
              </c:numCache>
            </c:numRef>
          </c:val>
          <c:smooth val="0"/>
          <c:extLst>
            <c:ext xmlns:c16="http://schemas.microsoft.com/office/drawing/2014/chart" uri="{C3380CC4-5D6E-409C-BE32-E72D297353CC}">
              <c16:uniqueId val="{00000001-15C6-4F03-9C88-47141B187CF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6B5-4687-9A7B-C66DDA3707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6B5-4687-9A7B-C66DDA3707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66C-4367-8412-4810F9C1A17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6C-4367-8412-4810F9C1A17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76C-4760-A254-D5AC1C44795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3.8</c:v>
                </c:pt>
                <c:pt idx="2">
                  <c:v>2</c:v>
                </c:pt>
                <c:pt idx="3">
                  <c:v>10.199999999999999</c:v>
                </c:pt>
                <c:pt idx="4">
                  <c:v>5.0999999999999996</c:v>
                </c:pt>
              </c:numCache>
            </c:numRef>
          </c:val>
          <c:smooth val="0"/>
          <c:extLst>
            <c:ext xmlns:c16="http://schemas.microsoft.com/office/drawing/2014/chart" uri="{C3380CC4-5D6E-409C-BE32-E72D297353CC}">
              <c16:uniqueId val="{00000001-776C-4760-A254-D5AC1C44795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A5A-47D8-8B99-879AF9F423A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17</c:v>
                </c:pt>
                <c:pt idx="2">
                  <c:v>15</c:v>
                </c:pt>
                <c:pt idx="3">
                  <c:v>407</c:v>
                </c:pt>
                <c:pt idx="4">
                  <c:v>166</c:v>
                </c:pt>
              </c:numCache>
            </c:numRef>
          </c:val>
          <c:smooth val="0"/>
          <c:extLst>
            <c:ext xmlns:c16="http://schemas.microsoft.com/office/drawing/2014/chart" uri="{C3380CC4-5D6E-409C-BE32-E72D297353CC}">
              <c16:uniqueId val="{00000001-DA5A-47D8-8B99-879AF9F423A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c:v>
                </c:pt>
                <c:pt idx="1">
                  <c:v>4.7</c:v>
                </c:pt>
                <c:pt idx="2">
                  <c:v>25.5</c:v>
                </c:pt>
                <c:pt idx="3">
                  <c:v>14.9</c:v>
                </c:pt>
                <c:pt idx="4">
                  <c:v>21.3</c:v>
                </c:pt>
              </c:numCache>
            </c:numRef>
          </c:val>
          <c:extLst>
            <c:ext xmlns:c16="http://schemas.microsoft.com/office/drawing/2014/chart" uri="{C3380CC4-5D6E-409C-BE32-E72D297353CC}">
              <c16:uniqueId val="{00000000-3A02-4BDC-9EB8-59D9DBC3611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279.89999999999998</c:v>
                </c:pt>
                <c:pt idx="2">
                  <c:v>295.5</c:v>
                </c:pt>
                <c:pt idx="3">
                  <c:v>224.4</c:v>
                </c:pt>
                <c:pt idx="4">
                  <c:v>251.9</c:v>
                </c:pt>
              </c:numCache>
            </c:numRef>
          </c:val>
          <c:smooth val="0"/>
          <c:extLst>
            <c:ext xmlns:c16="http://schemas.microsoft.com/office/drawing/2014/chart" uri="{C3380CC4-5D6E-409C-BE32-E72D297353CC}">
              <c16:uniqueId val="{00000001-3A02-4BDC-9EB8-59D9DBC3611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-205.7</c:v>
                </c:pt>
                <c:pt idx="1">
                  <c:v>-391</c:v>
                </c:pt>
                <c:pt idx="2">
                  <c:v>3.1</c:v>
                </c:pt>
                <c:pt idx="3">
                  <c:v>-83.1</c:v>
                </c:pt>
                <c:pt idx="4">
                  <c:v>33.799999999999997</c:v>
                </c:pt>
              </c:numCache>
            </c:numRef>
          </c:val>
          <c:extLst>
            <c:ext xmlns:c16="http://schemas.microsoft.com/office/drawing/2014/chart" uri="{C3380CC4-5D6E-409C-BE32-E72D297353CC}">
              <c16:uniqueId val="{00000000-C4D3-404E-98EC-146109A3DF6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30.4</c:v>
                </c:pt>
                <c:pt idx="2">
                  <c:v>33.6</c:v>
                </c:pt>
                <c:pt idx="3">
                  <c:v>-122.5</c:v>
                </c:pt>
                <c:pt idx="4">
                  <c:v>8.5</c:v>
                </c:pt>
              </c:numCache>
            </c:numRef>
          </c:val>
          <c:smooth val="0"/>
          <c:extLst>
            <c:ext xmlns:c16="http://schemas.microsoft.com/office/drawing/2014/chart" uri="{C3380CC4-5D6E-409C-BE32-E72D297353CC}">
              <c16:uniqueId val="{00000001-C4D3-404E-98EC-146109A3DF6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-6152</c:v>
                </c:pt>
                <c:pt idx="1">
                  <c:v>-7239</c:v>
                </c:pt>
                <c:pt idx="2">
                  <c:v>91</c:v>
                </c:pt>
                <c:pt idx="3">
                  <c:v>-1322</c:v>
                </c:pt>
                <c:pt idx="4">
                  <c:v>789</c:v>
                </c:pt>
              </c:numCache>
            </c:numRef>
          </c:val>
          <c:extLst>
            <c:ext xmlns:c16="http://schemas.microsoft.com/office/drawing/2014/chart" uri="{C3380CC4-5D6E-409C-BE32-E72D297353CC}">
              <c16:uniqueId val="{00000000-713A-4C5A-B50A-05785CA68C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8183</c:v>
                </c:pt>
                <c:pt idx="2">
                  <c:v>7940</c:v>
                </c:pt>
                <c:pt idx="3">
                  <c:v>2576</c:v>
                </c:pt>
                <c:pt idx="4">
                  <c:v>4153</c:v>
                </c:pt>
              </c:numCache>
            </c:numRef>
          </c:val>
          <c:smooth val="0"/>
          <c:extLst>
            <c:ext xmlns:c16="http://schemas.microsoft.com/office/drawing/2014/chart" uri="{C3380CC4-5D6E-409C-BE32-E72D297353CC}">
              <c16:uniqueId val="{00000001-713A-4C5A-B50A-05785CA68C5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Q58"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高知県東洋町　第４号駐車場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1654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47</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27</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32.700000000000003</v>
      </c>
      <c r="V31" s="113"/>
      <c r="W31" s="113"/>
      <c r="X31" s="113"/>
      <c r="Y31" s="113"/>
      <c r="Z31" s="113"/>
      <c r="AA31" s="113"/>
      <c r="AB31" s="113"/>
      <c r="AC31" s="113"/>
      <c r="AD31" s="113"/>
      <c r="AE31" s="113"/>
      <c r="AF31" s="113"/>
      <c r="AG31" s="113"/>
      <c r="AH31" s="113"/>
      <c r="AI31" s="113"/>
      <c r="AJ31" s="113"/>
      <c r="AK31" s="113"/>
      <c r="AL31" s="113"/>
      <c r="AM31" s="113"/>
      <c r="AN31" s="113">
        <f>データ!Z7</f>
        <v>20.3</v>
      </c>
      <c r="AO31" s="113"/>
      <c r="AP31" s="113"/>
      <c r="AQ31" s="113"/>
      <c r="AR31" s="113"/>
      <c r="AS31" s="113"/>
      <c r="AT31" s="113"/>
      <c r="AU31" s="113"/>
      <c r="AV31" s="113"/>
      <c r="AW31" s="113"/>
      <c r="AX31" s="113"/>
      <c r="AY31" s="113"/>
      <c r="AZ31" s="113"/>
      <c r="BA31" s="113"/>
      <c r="BB31" s="113"/>
      <c r="BC31" s="113"/>
      <c r="BD31" s="113"/>
      <c r="BE31" s="113"/>
      <c r="BF31" s="113"/>
      <c r="BG31" s="113">
        <f>データ!AA7</f>
        <v>103</v>
      </c>
      <c r="BH31" s="113"/>
      <c r="BI31" s="113"/>
      <c r="BJ31" s="113"/>
      <c r="BK31" s="113"/>
      <c r="BL31" s="113"/>
      <c r="BM31" s="113"/>
      <c r="BN31" s="113"/>
      <c r="BO31" s="113"/>
      <c r="BP31" s="113"/>
      <c r="BQ31" s="113"/>
      <c r="BR31" s="113"/>
      <c r="BS31" s="113"/>
      <c r="BT31" s="113"/>
      <c r="BU31" s="113"/>
      <c r="BV31" s="113"/>
      <c r="BW31" s="113"/>
      <c r="BX31" s="113"/>
      <c r="BY31" s="113"/>
      <c r="BZ31" s="113">
        <f>データ!AB7</f>
        <v>54.5</v>
      </c>
      <c r="CA31" s="113"/>
      <c r="CB31" s="113"/>
      <c r="CC31" s="113"/>
      <c r="CD31" s="113"/>
      <c r="CE31" s="113"/>
      <c r="CF31" s="113"/>
      <c r="CG31" s="113"/>
      <c r="CH31" s="113"/>
      <c r="CI31" s="113"/>
      <c r="CJ31" s="113"/>
      <c r="CK31" s="113"/>
      <c r="CL31" s="113"/>
      <c r="CM31" s="113"/>
      <c r="CN31" s="113"/>
      <c r="CO31" s="113"/>
      <c r="CP31" s="113"/>
      <c r="CQ31" s="113"/>
      <c r="CR31" s="113"/>
      <c r="CS31" s="113">
        <f>データ!AC7</f>
        <v>151.1</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v>
      </c>
      <c r="JD31" s="115"/>
      <c r="JE31" s="115"/>
      <c r="JF31" s="115"/>
      <c r="JG31" s="115"/>
      <c r="JH31" s="115"/>
      <c r="JI31" s="115"/>
      <c r="JJ31" s="115"/>
      <c r="JK31" s="115"/>
      <c r="JL31" s="115"/>
      <c r="JM31" s="115"/>
      <c r="JN31" s="115"/>
      <c r="JO31" s="115"/>
      <c r="JP31" s="115"/>
      <c r="JQ31" s="115"/>
      <c r="JR31" s="115"/>
      <c r="JS31" s="115"/>
      <c r="JT31" s="115"/>
      <c r="JU31" s="116"/>
      <c r="JV31" s="114">
        <f>データ!DL7</f>
        <v>4.7</v>
      </c>
      <c r="JW31" s="115"/>
      <c r="JX31" s="115"/>
      <c r="JY31" s="115"/>
      <c r="JZ31" s="115"/>
      <c r="KA31" s="115"/>
      <c r="KB31" s="115"/>
      <c r="KC31" s="115"/>
      <c r="KD31" s="115"/>
      <c r="KE31" s="115"/>
      <c r="KF31" s="115"/>
      <c r="KG31" s="115"/>
      <c r="KH31" s="115"/>
      <c r="KI31" s="115"/>
      <c r="KJ31" s="115"/>
      <c r="KK31" s="115"/>
      <c r="KL31" s="115"/>
      <c r="KM31" s="115"/>
      <c r="KN31" s="116"/>
      <c r="KO31" s="114">
        <f>データ!DM7</f>
        <v>25.5</v>
      </c>
      <c r="KP31" s="115"/>
      <c r="KQ31" s="115"/>
      <c r="KR31" s="115"/>
      <c r="KS31" s="115"/>
      <c r="KT31" s="115"/>
      <c r="KU31" s="115"/>
      <c r="KV31" s="115"/>
      <c r="KW31" s="115"/>
      <c r="KX31" s="115"/>
      <c r="KY31" s="115"/>
      <c r="KZ31" s="115"/>
      <c r="LA31" s="115"/>
      <c r="LB31" s="115"/>
      <c r="LC31" s="115"/>
      <c r="LD31" s="115"/>
      <c r="LE31" s="115"/>
      <c r="LF31" s="115"/>
      <c r="LG31" s="116"/>
      <c r="LH31" s="114">
        <f>データ!DN7</f>
        <v>14.9</v>
      </c>
      <c r="LI31" s="115"/>
      <c r="LJ31" s="115"/>
      <c r="LK31" s="115"/>
      <c r="LL31" s="115"/>
      <c r="LM31" s="115"/>
      <c r="LN31" s="115"/>
      <c r="LO31" s="115"/>
      <c r="LP31" s="115"/>
      <c r="LQ31" s="115"/>
      <c r="LR31" s="115"/>
      <c r="LS31" s="115"/>
      <c r="LT31" s="115"/>
      <c r="LU31" s="115"/>
      <c r="LV31" s="115"/>
      <c r="LW31" s="115"/>
      <c r="LX31" s="115"/>
      <c r="LY31" s="115"/>
      <c r="LZ31" s="116"/>
      <c r="MA31" s="114">
        <f>データ!DO7</f>
        <v>21.3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241.9</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2.2999999999999998</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151.19999999999999</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-205.7</v>
      </c>
      <c r="EM52" s="113"/>
      <c r="EN52" s="113"/>
      <c r="EO52" s="113"/>
      <c r="EP52" s="113"/>
      <c r="EQ52" s="113"/>
      <c r="ER52" s="113"/>
      <c r="ES52" s="113"/>
      <c r="ET52" s="113"/>
      <c r="EU52" s="113"/>
      <c r="EV52" s="113"/>
      <c r="EW52" s="113"/>
      <c r="EX52" s="113"/>
      <c r="EY52" s="113"/>
      <c r="EZ52" s="113"/>
      <c r="FA52" s="113"/>
      <c r="FB52" s="113"/>
      <c r="FC52" s="113"/>
      <c r="FD52" s="113"/>
      <c r="FE52" s="113">
        <f>データ!BG7</f>
        <v>-391</v>
      </c>
      <c r="FF52" s="113"/>
      <c r="FG52" s="113"/>
      <c r="FH52" s="113"/>
      <c r="FI52" s="113"/>
      <c r="FJ52" s="113"/>
      <c r="FK52" s="113"/>
      <c r="FL52" s="113"/>
      <c r="FM52" s="113"/>
      <c r="FN52" s="113"/>
      <c r="FO52" s="113"/>
      <c r="FP52" s="113"/>
      <c r="FQ52" s="113"/>
      <c r="FR52" s="113"/>
      <c r="FS52" s="113"/>
      <c r="FT52" s="113"/>
      <c r="FU52" s="113"/>
      <c r="FV52" s="113"/>
      <c r="FW52" s="113"/>
      <c r="FX52" s="113">
        <f>データ!BH7</f>
        <v>3.1</v>
      </c>
      <c r="FY52" s="113"/>
      <c r="FZ52" s="113"/>
      <c r="GA52" s="113"/>
      <c r="GB52" s="113"/>
      <c r="GC52" s="113"/>
      <c r="GD52" s="113"/>
      <c r="GE52" s="113"/>
      <c r="GF52" s="113"/>
      <c r="GG52" s="113"/>
      <c r="GH52" s="113"/>
      <c r="GI52" s="113"/>
      <c r="GJ52" s="113"/>
      <c r="GK52" s="113"/>
      <c r="GL52" s="113"/>
      <c r="GM52" s="113"/>
      <c r="GN52" s="113"/>
      <c r="GO52" s="113"/>
      <c r="GP52" s="113"/>
      <c r="GQ52" s="113">
        <f>データ!BI7</f>
        <v>-83.1</v>
      </c>
      <c r="GR52" s="113"/>
      <c r="GS52" s="113"/>
      <c r="GT52" s="113"/>
      <c r="GU52" s="113"/>
      <c r="GV52" s="113"/>
      <c r="GW52" s="113"/>
      <c r="GX52" s="113"/>
      <c r="GY52" s="113"/>
      <c r="GZ52" s="113"/>
      <c r="HA52" s="113"/>
      <c r="HB52" s="113"/>
      <c r="HC52" s="113"/>
      <c r="HD52" s="113"/>
      <c r="HE52" s="113"/>
      <c r="HF52" s="113"/>
      <c r="HG52" s="113"/>
      <c r="HH52" s="113"/>
      <c r="HI52" s="113"/>
      <c r="HJ52" s="113">
        <f>データ!BJ7</f>
        <v>33.799999999999997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-6152</v>
      </c>
      <c r="JD52" s="120"/>
      <c r="JE52" s="120"/>
      <c r="JF52" s="120"/>
      <c r="JG52" s="120"/>
      <c r="JH52" s="120"/>
      <c r="JI52" s="120"/>
      <c r="JJ52" s="120"/>
      <c r="JK52" s="120"/>
      <c r="JL52" s="120"/>
      <c r="JM52" s="120"/>
      <c r="JN52" s="120"/>
      <c r="JO52" s="120"/>
      <c r="JP52" s="120"/>
      <c r="JQ52" s="120"/>
      <c r="JR52" s="120"/>
      <c r="JS52" s="120"/>
      <c r="JT52" s="120"/>
      <c r="JU52" s="120"/>
      <c r="JV52" s="120">
        <f>データ!BR7</f>
        <v>-7239</v>
      </c>
      <c r="JW52" s="120"/>
      <c r="JX52" s="120"/>
      <c r="JY52" s="120"/>
      <c r="JZ52" s="120"/>
      <c r="KA52" s="120"/>
      <c r="KB52" s="120"/>
      <c r="KC52" s="120"/>
      <c r="KD52" s="120"/>
      <c r="KE52" s="120"/>
      <c r="KF52" s="120"/>
      <c r="KG52" s="120"/>
      <c r="KH52" s="120"/>
      <c r="KI52" s="120"/>
      <c r="KJ52" s="120"/>
      <c r="KK52" s="120"/>
      <c r="KL52" s="120"/>
      <c r="KM52" s="120"/>
      <c r="KN52" s="120"/>
      <c r="KO52" s="120">
        <f>データ!BS7</f>
        <v>91</v>
      </c>
      <c r="KP52" s="120"/>
      <c r="KQ52" s="120"/>
      <c r="KR52" s="120"/>
      <c r="KS52" s="120"/>
      <c r="KT52" s="120"/>
      <c r="KU52" s="120"/>
      <c r="KV52" s="120"/>
      <c r="KW52" s="120"/>
      <c r="KX52" s="120"/>
      <c r="KY52" s="120"/>
      <c r="KZ52" s="120"/>
      <c r="LA52" s="120"/>
      <c r="LB52" s="120"/>
      <c r="LC52" s="120"/>
      <c r="LD52" s="120"/>
      <c r="LE52" s="120"/>
      <c r="LF52" s="120"/>
      <c r="LG52" s="120"/>
      <c r="LH52" s="120">
        <f>データ!BT7</f>
        <v>-1322</v>
      </c>
      <c r="LI52" s="120"/>
      <c r="LJ52" s="120"/>
      <c r="LK52" s="120"/>
      <c r="LL52" s="120"/>
      <c r="LM52" s="120"/>
      <c r="LN52" s="120"/>
      <c r="LO52" s="120"/>
      <c r="LP52" s="120"/>
      <c r="LQ52" s="120"/>
      <c r="LR52" s="120"/>
      <c r="LS52" s="120"/>
      <c r="LT52" s="120"/>
      <c r="LU52" s="120"/>
      <c r="LV52" s="120"/>
      <c r="LW52" s="120"/>
      <c r="LX52" s="120"/>
      <c r="LY52" s="120"/>
      <c r="LZ52" s="120"/>
      <c r="MA52" s="120">
        <f>データ!BU7</f>
        <v>789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33</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19.8</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8624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59.6</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Wcn2BWyv0vowhyxw71z/wYMWKdagStmgB0x+eh9NMHkPwD3V4q7HeTEipB8Of77bOeE7ad7xaoEh83vJ2DQN4A==" saltValue="eAP81d/XGvco6vMUvYXX2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101</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102</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103</v>
      </c>
      <c r="B6" s="48">
        <f>B8</f>
        <v>2021</v>
      </c>
      <c r="C6" s="48">
        <f t="shared" ref="C6:X6" si="1">C8</f>
        <v>393011</v>
      </c>
      <c r="D6" s="48">
        <f t="shared" si="1"/>
        <v>47</v>
      </c>
      <c r="E6" s="48">
        <f t="shared" si="1"/>
        <v>14</v>
      </c>
      <c r="F6" s="48">
        <f t="shared" si="1"/>
        <v>0</v>
      </c>
      <c r="G6" s="48">
        <f t="shared" si="1"/>
        <v>2</v>
      </c>
      <c r="H6" s="48" t="str">
        <f>SUBSTITUTE(H8,"　","")</f>
        <v>高知県東洋町</v>
      </c>
      <c r="I6" s="48" t="str">
        <f t="shared" si="1"/>
        <v>第４号駐車場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9</v>
      </c>
      <c r="S6" s="50" t="str">
        <f t="shared" si="1"/>
        <v>商業施設</v>
      </c>
      <c r="T6" s="50" t="str">
        <f t="shared" si="1"/>
        <v>無</v>
      </c>
      <c r="U6" s="51">
        <f t="shared" si="1"/>
        <v>1654</v>
      </c>
      <c r="V6" s="51">
        <f t="shared" si="1"/>
        <v>47</v>
      </c>
      <c r="W6" s="51">
        <f t="shared" si="1"/>
        <v>27</v>
      </c>
      <c r="X6" s="50" t="str">
        <f t="shared" si="1"/>
        <v>無</v>
      </c>
      <c r="Y6" s="52">
        <f>IF(Y8="-",NA(),Y8)</f>
        <v>32.700000000000003</v>
      </c>
      <c r="Z6" s="52">
        <f t="shared" ref="Z6:AH6" si="2">IF(Z8="-",NA(),Z8)</f>
        <v>20.3</v>
      </c>
      <c r="AA6" s="52">
        <f t="shared" si="2"/>
        <v>103</v>
      </c>
      <c r="AB6" s="52">
        <f t="shared" si="2"/>
        <v>54.5</v>
      </c>
      <c r="AC6" s="52">
        <f t="shared" si="2"/>
        <v>151.1</v>
      </c>
      <c r="AD6" s="52">
        <f t="shared" si="2"/>
        <v>241.9</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17</v>
      </c>
      <c r="BB6" s="53">
        <f t="shared" si="4"/>
        <v>15</v>
      </c>
      <c r="BC6" s="53">
        <f t="shared" si="4"/>
        <v>407</v>
      </c>
      <c r="BD6" s="53">
        <f t="shared" si="4"/>
        <v>166</v>
      </c>
      <c r="BE6" s="51" t="str">
        <f>IF(BE8="-","",IF(BE8="-","【-】","【"&amp;SUBSTITUTE(TEXT(BE8,"#,##0"),"-","△")&amp;"】"))</f>
        <v>【3,111】</v>
      </c>
      <c r="BF6" s="52">
        <f>IF(BF8="-",NA(),BF8)</f>
        <v>-205.7</v>
      </c>
      <c r="BG6" s="52">
        <f t="shared" ref="BG6:BO6" si="5">IF(BG8="-",NA(),BG8)</f>
        <v>-391</v>
      </c>
      <c r="BH6" s="52">
        <f t="shared" si="5"/>
        <v>3.1</v>
      </c>
      <c r="BI6" s="52">
        <f t="shared" si="5"/>
        <v>-83.1</v>
      </c>
      <c r="BJ6" s="52">
        <f t="shared" si="5"/>
        <v>33.799999999999997</v>
      </c>
      <c r="BK6" s="52">
        <f t="shared" si="5"/>
        <v>19.8</v>
      </c>
      <c r="BL6" s="52">
        <f t="shared" si="5"/>
        <v>30.4</v>
      </c>
      <c r="BM6" s="52">
        <f t="shared" si="5"/>
        <v>33.6</v>
      </c>
      <c r="BN6" s="52">
        <f t="shared" si="5"/>
        <v>-122.5</v>
      </c>
      <c r="BO6" s="52">
        <f t="shared" si="5"/>
        <v>8.5</v>
      </c>
      <c r="BP6" s="49" t="str">
        <f>IF(BP8="-","",IF(BP8="-","【-】","【"&amp;SUBSTITUTE(TEXT(BP8,"#,##0.0"),"-","△")&amp;"】"))</f>
        <v>【0.8】</v>
      </c>
      <c r="BQ6" s="53">
        <f>IF(BQ8="-",NA(),BQ8)</f>
        <v>-6152</v>
      </c>
      <c r="BR6" s="53">
        <f t="shared" ref="BR6:BZ6" si="6">IF(BR8="-",NA(),BR8)</f>
        <v>-7239</v>
      </c>
      <c r="BS6" s="53">
        <f t="shared" si="6"/>
        <v>91</v>
      </c>
      <c r="BT6" s="53">
        <f t="shared" si="6"/>
        <v>-1322</v>
      </c>
      <c r="BU6" s="53">
        <f t="shared" si="6"/>
        <v>789</v>
      </c>
      <c r="BV6" s="53">
        <f t="shared" si="6"/>
        <v>8624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104</v>
      </c>
      <c r="CM6" s="51">
        <f t="shared" ref="CM6:CN6" si="7">CM8</f>
        <v>0</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59.6</v>
      </c>
      <c r="DF6" s="52">
        <f t="shared" si="8"/>
        <v>83.1</v>
      </c>
      <c r="DG6" s="52">
        <f t="shared" si="8"/>
        <v>54.4</v>
      </c>
      <c r="DH6" s="52">
        <f t="shared" si="8"/>
        <v>70.3</v>
      </c>
      <c r="DI6" s="52">
        <f t="shared" si="8"/>
        <v>70</v>
      </c>
      <c r="DJ6" s="49" t="str">
        <f>IF(DJ8="-","",IF(DJ8="-","【-】","【"&amp;SUBSTITUTE(TEXT(DJ8,"#,##0.0"),"-","△")&amp;"】"))</f>
        <v>【99.8】</v>
      </c>
      <c r="DK6" s="52">
        <f>IF(DK8="-",NA(),DK8)</f>
        <v>8</v>
      </c>
      <c r="DL6" s="52">
        <f t="shared" ref="DL6:DT6" si="9">IF(DL8="-",NA(),DL8)</f>
        <v>4.7</v>
      </c>
      <c r="DM6" s="52">
        <f t="shared" si="9"/>
        <v>25.5</v>
      </c>
      <c r="DN6" s="52">
        <f t="shared" si="9"/>
        <v>14.9</v>
      </c>
      <c r="DO6" s="52">
        <f t="shared" si="9"/>
        <v>21.3</v>
      </c>
      <c r="DP6" s="52">
        <f t="shared" si="9"/>
        <v>151.19999999999999</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106</v>
      </c>
      <c r="B7" s="48">
        <f t="shared" ref="B7:X7" si="10">B8</f>
        <v>2021</v>
      </c>
      <c r="C7" s="48">
        <f t="shared" si="10"/>
        <v>393011</v>
      </c>
      <c r="D7" s="48">
        <f t="shared" si="10"/>
        <v>47</v>
      </c>
      <c r="E7" s="48">
        <f t="shared" si="10"/>
        <v>14</v>
      </c>
      <c r="F7" s="48">
        <f t="shared" si="10"/>
        <v>0</v>
      </c>
      <c r="G7" s="48">
        <f t="shared" si="10"/>
        <v>2</v>
      </c>
      <c r="H7" s="48" t="str">
        <f t="shared" si="10"/>
        <v>高知県　東洋町</v>
      </c>
      <c r="I7" s="48" t="str">
        <f t="shared" si="10"/>
        <v>第４号駐車場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9</v>
      </c>
      <c r="S7" s="50" t="str">
        <f t="shared" si="10"/>
        <v>商業施設</v>
      </c>
      <c r="T7" s="50" t="str">
        <f t="shared" si="10"/>
        <v>無</v>
      </c>
      <c r="U7" s="51">
        <f t="shared" si="10"/>
        <v>1654</v>
      </c>
      <c r="V7" s="51">
        <f t="shared" si="10"/>
        <v>47</v>
      </c>
      <c r="W7" s="51">
        <f t="shared" si="10"/>
        <v>27</v>
      </c>
      <c r="X7" s="50" t="str">
        <f t="shared" si="10"/>
        <v>無</v>
      </c>
      <c r="Y7" s="52">
        <f>Y8</f>
        <v>32.700000000000003</v>
      </c>
      <c r="Z7" s="52">
        <f t="shared" ref="Z7:AH7" si="11">Z8</f>
        <v>20.3</v>
      </c>
      <c r="AA7" s="52">
        <f t="shared" si="11"/>
        <v>103</v>
      </c>
      <c r="AB7" s="52">
        <f t="shared" si="11"/>
        <v>54.5</v>
      </c>
      <c r="AC7" s="52">
        <f t="shared" si="11"/>
        <v>151.1</v>
      </c>
      <c r="AD7" s="52">
        <f t="shared" si="11"/>
        <v>241.9</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2.2999999999999998</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33</v>
      </c>
      <c r="BA7" s="53">
        <f t="shared" si="13"/>
        <v>17</v>
      </c>
      <c r="BB7" s="53">
        <f t="shared" si="13"/>
        <v>15</v>
      </c>
      <c r="BC7" s="53">
        <f t="shared" si="13"/>
        <v>407</v>
      </c>
      <c r="BD7" s="53">
        <f t="shared" si="13"/>
        <v>166</v>
      </c>
      <c r="BE7" s="51"/>
      <c r="BF7" s="52">
        <f>BF8</f>
        <v>-205.7</v>
      </c>
      <c r="BG7" s="52">
        <f t="shared" ref="BG7:BO7" si="14">BG8</f>
        <v>-391</v>
      </c>
      <c r="BH7" s="52">
        <f t="shared" si="14"/>
        <v>3.1</v>
      </c>
      <c r="BI7" s="52">
        <f t="shared" si="14"/>
        <v>-83.1</v>
      </c>
      <c r="BJ7" s="52">
        <f t="shared" si="14"/>
        <v>33.799999999999997</v>
      </c>
      <c r="BK7" s="52">
        <f t="shared" si="14"/>
        <v>19.8</v>
      </c>
      <c r="BL7" s="52">
        <f t="shared" si="14"/>
        <v>30.4</v>
      </c>
      <c r="BM7" s="52">
        <f t="shared" si="14"/>
        <v>33.6</v>
      </c>
      <c r="BN7" s="52">
        <f t="shared" si="14"/>
        <v>-122.5</v>
      </c>
      <c r="BO7" s="52">
        <f t="shared" si="14"/>
        <v>8.5</v>
      </c>
      <c r="BP7" s="49"/>
      <c r="BQ7" s="53">
        <f>BQ8</f>
        <v>-6152</v>
      </c>
      <c r="BR7" s="53">
        <f t="shared" ref="BR7:BZ7" si="15">BR8</f>
        <v>-7239</v>
      </c>
      <c r="BS7" s="53">
        <f t="shared" si="15"/>
        <v>91</v>
      </c>
      <c r="BT7" s="53">
        <f t="shared" si="15"/>
        <v>-1322</v>
      </c>
      <c r="BU7" s="53">
        <f t="shared" si="15"/>
        <v>789</v>
      </c>
      <c r="BV7" s="53">
        <f t="shared" si="15"/>
        <v>8624</v>
      </c>
      <c r="BW7" s="53">
        <f t="shared" si="15"/>
        <v>8183</v>
      </c>
      <c r="BX7" s="53">
        <f t="shared" si="15"/>
        <v>7940</v>
      </c>
      <c r="BY7" s="53">
        <f t="shared" si="15"/>
        <v>2576</v>
      </c>
      <c r="BZ7" s="53">
        <f t="shared" si="15"/>
        <v>4153</v>
      </c>
      <c r="CA7" s="51"/>
      <c r="CB7" s="52" t="s">
        <v>107</v>
      </c>
      <c r="CC7" s="52" t="s">
        <v>107</v>
      </c>
      <c r="CD7" s="52" t="s">
        <v>107</v>
      </c>
      <c r="CE7" s="52" t="s">
        <v>107</v>
      </c>
      <c r="CF7" s="52" t="s">
        <v>107</v>
      </c>
      <c r="CG7" s="52" t="s">
        <v>107</v>
      </c>
      <c r="CH7" s="52" t="s">
        <v>107</v>
      </c>
      <c r="CI7" s="52" t="s">
        <v>107</v>
      </c>
      <c r="CJ7" s="52" t="s">
        <v>107</v>
      </c>
      <c r="CK7" s="52" t="s">
        <v>104</v>
      </c>
      <c r="CL7" s="49"/>
      <c r="CM7" s="51">
        <f>CM8</f>
        <v>0</v>
      </c>
      <c r="CN7" s="51">
        <f>CN8</f>
        <v>0</v>
      </c>
      <c r="CO7" s="52" t="s">
        <v>107</v>
      </c>
      <c r="CP7" s="52" t="s">
        <v>107</v>
      </c>
      <c r="CQ7" s="52" t="s">
        <v>107</v>
      </c>
      <c r="CR7" s="52" t="s">
        <v>107</v>
      </c>
      <c r="CS7" s="52" t="s">
        <v>107</v>
      </c>
      <c r="CT7" s="52" t="s">
        <v>107</v>
      </c>
      <c r="CU7" s="52" t="s">
        <v>107</v>
      </c>
      <c r="CV7" s="52" t="s">
        <v>107</v>
      </c>
      <c r="CW7" s="52" t="s">
        <v>107</v>
      </c>
      <c r="CX7" s="52" t="s">
        <v>104</v>
      </c>
      <c r="CY7" s="49"/>
      <c r="CZ7" s="52">
        <f>CZ8</f>
        <v>0</v>
      </c>
      <c r="DA7" s="52">
        <f t="shared" ref="DA7:DI7" si="16">DA8</f>
        <v>0</v>
      </c>
      <c r="DB7" s="52">
        <f t="shared" si="16"/>
        <v>0</v>
      </c>
      <c r="DC7" s="52">
        <f t="shared" si="16"/>
        <v>0</v>
      </c>
      <c r="DD7" s="52">
        <f t="shared" si="16"/>
        <v>0</v>
      </c>
      <c r="DE7" s="52">
        <f t="shared" si="16"/>
        <v>59.6</v>
      </c>
      <c r="DF7" s="52">
        <f t="shared" si="16"/>
        <v>83.1</v>
      </c>
      <c r="DG7" s="52">
        <f t="shared" si="16"/>
        <v>54.4</v>
      </c>
      <c r="DH7" s="52">
        <f t="shared" si="16"/>
        <v>70.3</v>
      </c>
      <c r="DI7" s="52">
        <f t="shared" si="16"/>
        <v>70</v>
      </c>
      <c r="DJ7" s="49"/>
      <c r="DK7" s="52">
        <f>DK8</f>
        <v>8</v>
      </c>
      <c r="DL7" s="52">
        <f t="shared" ref="DL7:DT7" si="17">DL8</f>
        <v>4.7</v>
      </c>
      <c r="DM7" s="52">
        <f t="shared" si="17"/>
        <v>25.5</v>
      </c>
      <c r="DN7" s="52">
        <f t="shared" si="17"/>
        <v>14.9</v>
      </c>
      <c r="DO7" s="52">
        <f t="shared" si="17"/>
        <v>21.3</v>
      </c>
      <c r="DP7" s="52">
        <f t="shared" si="17"/>
        <v>151.19999999999999</v>
      </c>
      <c r="DQ7" s="52">
        <f t="shared" si="17"/>
        <v>279.89999999999998</v>
      </c>
      <c r="DR7" s="52">
        <f t="shared" si="17"/>
        <v>295.5</v>
      </c>
      <c r="DS7" s="52">
        <f t="shared" si="17"/>
        <v>224.4</v>
      </c>
      <c r="DT7" s="52">
        <f t="shared" si="17"/>
        <v>251.9</v>
      </c>
      <c r="DU7" s="49"/>
    </row>
    <row r="8" spans="1:125" s="54" customFormat="1" x14ac:dyDescent="0.15">
      <c r="A8" s="37"/>
      <c r="B8" s="55">
        <v>2021</v>
      </c>
      <c r="C8" s="55">
        <v>393011</v>
      </c>
      <c r="D8" s="55">
        <v>47</v>
      </c>
      <c r="E8" s="55">
        <v>14</v>
      </c>
      <c r="F8" s="55">
        <v>0</v>
      </c>
      <c r="G8" s="55">
        <v>2</v>
      </c>
      <c r="H8" s="55" t="s">
        <v>108</v>
      </c>
      <c r="I8" s="55" t="s">
        <v>109</v>
      </c>
      <c r="J8" s="55" t="s">
        <v>110</v>
      </c>
      <c r="K8" s="55" t="s">
        <v>111</v>
      </c>
      <c r="L8" s="55" t="s">
        <v>112</v>
      </c>
      <c r="M8" s="55" t="s">
        <v>113</v>
      </c>
      <c r="N8" s="55" t="s">
        <v>114</v>
      </c>
      <c r="O8" s="56" t="s">
        <v>115</v>
      </c>
      <c r="P8" s="57" t="s">
        <v>116</v>
      </c>
      <c r="Q8" s="57" t="s">
        <v>117</v>
      </c>
      <c r="R8" s="58">
        <v>9</v>
      </c>
      <c r="S8" s="57" t="s">
        <v>118</v>
      </c>
      <c r="T8" s="57" t="s">
        <v>119</v>
      </c>
      <c r="U8" s="58">
        <v>1654</v>
      </c>
      <c r="V8" s="58">
        <v>47</v>
      </c>
      <c r="W8" s="58">
        <v>27</v>
      </c>
      <c r="X8" s="57" t="s">
        <v>119</v>
      </c>
      <c r="Y8" s="59">
        <v>32.700000000000003</v>
      </c>
      <c r="Z8" s="59">
        <v>20.3</v>
      </c>
      <c r="AA8" s="59">
        <v>103</v>
      </c>
      <c r="AB8" s="59">
        <v>54.5</v>
      </c>
      <c r="AC8" s="59">
        <v>151.1</v>
      </c>
      <c r="AD8" s="59">
        <v>241.9</v>
      </c>
      <c r="AE8" s="59">
        <v>384.2</v>
      </c>
      <c r="AF8" s="59">
        <v>754.2</v>
      </c>
      <c r="AG8" s="59">
        <v>383.4</v>
      </c>
      <c r="AH8" s="59">
        <v>338.4</v>
      </c>
      <c r="AI8" s="56">
        <v>236.1</v>
      </c>
      <c r="AJ8" s="59">
        <v>0</v>
      </c>
      <c r="AK8" s="59">
        <v>0</v>
      </c>
      <c r="AL8" s="59">
        <v>0</v>
      </c>
      <c r="AM8" s="59">
        <v>0</v>
      </c>
      <c r="AN8" s="59">
        <v>0</v>
      </c>
      <c r="AO8" s="59">
        <v>2.2999999999999998</v>
      </c>
      <c r="AP8" s="59">
        <v>3.8</v>
      </c>
      <c r="AQ8" s="59">
        <v>2</v>
      </c>
      <c r="AR8" s="59">
        <v>10.199999999999999</v>
      </c>
      <c r="AS8" s="59">
        <v>5.0999999999999996</v>
      </c>
      <c r="AT8" s="56">
        <v>5.2</v>
      </c>
      <c r="AU8" s="60">
        <v>0</v>
      </c>
      <c r="AV8" s="60">
        <v>0</v>
      </c>
      <c r="AW8" s="60">
        <v>0</v>
      </c>
      <c r="AX8" s="60">
        <v>0</v>
      </c>
      <c r="AY8" s="60">
        <v>0</v>
      </c>
      <c r="AZ8" s="60">
        <v>33</v>
      </c>
      <c r="BA8" s="60">
        <v>17</v>
      </c>
      <c r="BB8" s="60">
        <v>15</v>
      </c>
      <c r="BC8" s="60">
        <v>407</v>
      </c>
      <c r="BD8" s="60">
        <v>166</v>
      </c>
      <c r="BE8" s="60">
        <v>3111</v>
      </c>
      <c r="BF8" s="59">
        <v>-205.7</v>
      </c>
      <c r="BG8" s="59">
        <v>-391</v>
      </c>
      <c r="BH8" s="59">
        <v>3.1</v>
      </c>
      <c r="BI8" s="59">
        <v>-83.1</v>
      </c>
      <c r="BJ8" s="59">
        <v>33.799999999999997</v>
      </c>
      <c r="BK8" s="59">
        <v>19.8</v>
      </c>
      <c r="BL8" s="59">
        <v>30.4</v>
      </c>
      <c r="BM8" s="59">
        <v>33.6</v>
      </c>
      <c r="BN8" s="59">
        <v>-122.5</v>
      </c>
      <c r="BO8" s="59">
        <v>8.5</v>
      </c>
      <c r="BP8" s="56">
        <v>0.8</v>
      </c>
      <c r="BQ8" s="60">
        <v>-6152</v>
      </c>
      <c r="BR8" s="60">
        <v>-7239</v>
      </c>
      <c r="BS8" s="60">
        <v>91</v>
      </c>
      <c r="BT8" s="61">
        <v>-1322</v>
      </c>
      <c r="BU8" s="61">
        <v>789</v>
      </c>
      <c r="BV8" s="60">
        <v>8624</v>
      </c>
      <c r="BW8" s="60">
        <v>8183</v>
      </c>
      <c r="BX8" s="60">
        <v>7940</v>
      </c>
      <c r="BY8" s="60">
        <v>2576</v>
      </c>
      <c r="BZ8" s="60">
        <v>4153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0</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59.6</v>
      </c>
      <c r="DF8" s="59">
        <v>83.1</v>
      </c>
      <c r="DG8" s="59">
        <v>54.4</v>
      </c>
      <c r="DH8" s="59">
        <v>70.3</v>
      </c>
      <c r="DI8" s="59">
        <v>70</v>
      </c>
      <c r="DJ8" s="56">
        <v>99.8</v>
      </c>
      <c r="DK8" s="59">
        <v>8</v>
      </c>
      <c r="DL8" s="59">
        <v>4.7</v>
      </c>
      <c r="DM8" s="59">
        <v>25.5</v>
      </c>
      <c r="DN8" s="59">
        <v>14.9</v>
      </c>
      <c r="DO8" s="59">
        <v>21.3</v>
      </c>
      <c r="DP8" s="59">
        <v>151.19999999999999</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120</v>
      </c>
      <c r="C10" s="64" t="s">
        <v>121</v>
      </c>
      <c r="D10" s="64" t="s">
        <v>122</v>
      </c>
      <c r="E10" s="64" t="s">
        <v>123</v>
      </c>
      <c r="F10" s="64" t="s">
        <v>124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2022-12-09T03:31:52Z</dcterms:created>
  <dcterms:modified xsi:type="dcterms:W3CDTF">2023-01-19T05:28:04Z</dcterms:modified>
  <cp:category/>
</cp:coreProperties>
</file>