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331\Desktop\【経営比較分析表】2021_394122_47_1718\"/>
    </mc:Choice>
  </mc:AlternateContent>
  <workbookProtection workbookAlgorithmName="SHA-512" workbookHashValue="KmCbIdfwB/60mxDzQGUncnagxYY7u2+sI7R9t5PWDbG/eLNut9+kbYf6i3B/jrBfgnWcLIwn683xi7R7JcswkQ==" workbookSaltValue="cnyNO3Y8StjrnwxcpGnz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<sst xmlns="http://schemas.openxmlformats.org/spreadsheetml/2006/main" count="236" uniqueCount="118">
  <si>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</si>
  <si>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</si>
  <si>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</si>
  <si>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</si>
  <si>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</si>
  <si>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</si>
  <si>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</si>
  <si>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</si>
  <si>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</si>
  <si>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</si>
  <si>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</si>
  <si>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</si>
  <si>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</si>
  <si>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</si>
  <si>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</si>
  <si>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</si>
  <si>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</si>
  <si>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</si>
  <si>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</si>
  <si>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</si>
  <si>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</si>
  <si>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</si>
  <si>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</si>
  <si>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</si>
  <si>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</si>
  <si>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</si>
  <si>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</si>
  <si>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</si>
  <si>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</si>
  <si>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</si>
  <si>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</si>
  <si>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</si>
  <si>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</si>
  <si>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</si>
  <si>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</si>
  <si>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</si>
  <si>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</si>
  <si>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</si>
  <si>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</si>
  <si>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</si>
  <si>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</si>
  <si>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</si>
  <si>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</si>
  <si>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</si>
  <si>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</si>
  <si>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</si>
  <si>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</si>
  <si>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</si>
  <si>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</si>
  <si>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</si>
  <si>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</si>
  <si>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</si>
  <si>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</si>
  <si>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</si>
  <si>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</si>
  <si>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</si>
  <si>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</si>
  <si>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</si>
  <si>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</si>
  <si>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</si>
  <si>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</si>
  <si>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</si>
  <si>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</si>
  <si>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</si>
  <si>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</si>
  <si>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</si>
  <si>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</si>
  <si>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</si>
  <si>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</si>
  <si>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</si>
  <si>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</si>
  <si>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</si>
  <si>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</si>
  <si>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</si>
  <si>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</si>
  <si>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</si>
  <si>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</si>
  <si>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</si>
  <si>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</si>
  <si>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</si>
  <si>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</si>
  <si>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</si>
  <si>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</si>
  <si>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</si>
  <si>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</si>
  <si>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</si>
  <si>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</si>
  <si>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</si>
  <si>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</si>
  <si>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</si>
  <si>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</si>
  <si>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</si>
  <si>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</si>
  <si>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</si>
  <si>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</si>
  <si>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</si>
  <si>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</si>
  <si>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</si>
  <si>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</si>
  <si>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</si>
  <si>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</si>
  <si>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</si>
  <si>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</si>
  <si>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</si>
  <si>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</si>
  <si>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</si>
  <si>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</si>
  <si>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</si>
  <si>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</si>
  <si>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</si>
  <si>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</si>
  <si>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</si>
  <si>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</si>
  <si>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</si>
  <si>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</si>
  <si>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四万十町の簡易排水施設は処理施設および管路ともに整備済みである。
  現在の主な支出は維持管理費用が主となっている。
　経費回収率、汚水処理原価及び施設利用率は供用開始当初から低値のまま推移しており類似団体平均と比べ低い。維持管理費用は一定に推移しているが、今後は使用人数の減少が予想され使用料収入も減少傾向にあり、収支不足を他会計繰入金に依存せざるを得ない状況にある。</t>
    <phoneticPr fontId="4"/>
  </si>
  <si>
    <t>　森ヶ内地区は平成７年より供用しているが、施設設備が簡易なことから、高額の修繕等は発生してない。
　現在、定期検査等の実施と適正な維持管理を行い安定した稼働をしている。</t>
  </si>
  <si>
    <t>　使用人数が極めて少ないため、経営的には厳しいが、水環境保全のため今後も適切な維持管理を実施し、処理施設の長寿命化を図っていく。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</si>
</sst>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AA-46E4-B71F-E7A7655913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AA-46E4-B71F-E7A7655913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6.67</c:v>
                </c:pt>
                <c:pt idx="1">
                  <c:v>6.67</c:v>
                </c:pt>
                <c:pt idx="2">
                  <c:v>6.67</c:v>
                </c:pt>
                <c:pt idx="3">
                  <c:v>6.67</c:v>
                </c:pt>
                <c:pt idx="4">
                  <c:v>6.67</c:v>
                </c:pt>
              </c:numCache>
            </c:numRef>
          </c:val>
          <c:extLst>
            <c:ext xmlns:c16="http://schemas.microsoft.com/office/drawing/2014/chart" uri="{C3380CC4-5D6E-409C-BE32-E72D297353CC}">
              <c16:uniqueId val="{00000000-09A1-40BF-A9AF-26644B559A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09A1-40BF-A9AF-26644B559A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D1-4193-902A-236EBF18A0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6DD1-4193-902A-236EBF18A0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60-4867-B691-A2497A43AD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0-4867-B691-A2497A43AD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21-4CEC-89CF-098FD56336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21-4CEC-89CF-098FD56336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34-4263-8826-60EC50B753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34-4263-8826-60EC50B753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B-4AE9-AB72-F1840A4237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B-4AE9-AB72-F1840A4237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C4-4AF5-8DA8-B85A1AA002B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C4-4AF5-8DA8-B85A1AA002B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88-4369-A8F0-20F24B4EDD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EF88-4369-A8F0-20F24B4EDD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25.61</c:v>
                </c:pt>
                <c:pt idx="1">
                  <c:v>28.37</c:v>
                </c:pt>
                <c:pt idx="2">
                  <c:v>31.29</c:v>
                </c:pt>
                <c:pt idx="3">
                  <c:v>27.84</c:v>
                </c:pt>
                <c:pt idx="4">
                  <c:v>27.04</c:v>
                </c:pt>
              </c:numCache>
            </c:numRef>
          </c:val>
          <c:extLst>
            <c:ext xmlns:c16="http://schemas.microsoft.com/office/drawing/2014/chart" uri="{C3380CC4-5D6E-409C-BE32-E72D297353CC}">
              <c16:uniqueId val="{00000000-2CB4-4457-BA45-48370C25E9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2CB4-4457-BA45-48370C25E9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410</c:v>
                </c:pt>
                <c:pt idx="1">
                  <c:v>407.5</c:v>
                </c:pt>
                <c:pt idx="2">
                  <c:v>407.5</c:v>
                </c:pt>
                <c:pt idx="3">
                  <c:v>417.5</c:v>
                </c:pt>
                <c:pt idx="4">
                  <c:v>406.88</c:v>
                </c:pt>
              </c:numCache>
            </c:numRef>
          </c:val>
          <c:extLst>
            <c:ext xmlns:c16="http://schemas.microsoft.com/office/drawing/2014/chart" uri="{C3380CC4-5D6E-409C-BE32-E72D297353CC}">
              <c16:uniqueId val="{00000000-0CB0-4B6C-9CEF-898859097A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0CB0-4B6C-9CEF-898859097A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四万十町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簡易排水</v>
      </c>
      <c r="Q8" s="65"/>
      <c r="R8" s="65"/>
      <c r="S8" s="65"/>
      <c r="T8" s="65"/>
      <c r="U8" s="65"/>
      <c r="V8" s="65"/>
      <c r="W8" s="65" t="str">
        <f>データ!L6</f>
        <v>J2</v>
      </c>
      <c r="X8" s="65"/>
      <c r="Y8" s="65"/>
      <c r="Z8" s="65"/>
      <c r="AA8" s="65"/>
      <c r="AB8" s="65"/>
      <c r="AC8" s="65"/>
      <c r="AD8" s="66" t="str">
        <f>データ!$M$6</f>
        <v>非設置</v>
      </c>
      <c r="AE8" s="66"/>
      <c r="AF8" s="66"/>
      <c r="AG8" s="66"/>
      <c r="AH8" s="66"/>
      <c r="AI8" s="66"/>
      <c r="AJ8" s="66"/>
      <c r="AK8" s="3"/>
      <c r="AL8" s="54">
        <f>データ!S6</f>
        <v>16107</v>
      </c>
      <c r="AM8" s="54"/>
      <c r="AN8" s="54"/>
      <c r="AO8" s="54"/>
      <c r="AP8" s="54"/>
      <c r="AQ8" s="54"/>
      <c r="AR8" s="54"/>
      <c r="AS8" s="54"/>
      <c r="AT8" s="53">
        <f>データ!T6</f>
        <v>642.28</v>
      </c>
      <c r="AU8" s="53"/>
      <c r="AV8" s="53"/>
      <c r="AW8" s="53"/>
      <c r="AX8" s="53"/>
      <c r="AY8" s="53"/>
      <c r="AZ8" s="53"/>
      <c r="BA8" s="53"/>
      <c r="BB8" s="53">
        <f>データ!U6</f>
        <v>25.08</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7.0000000000000007E-2</v>
      </c>
      <c r="Q10" s="53"/>
      <c r="R10" s="53"/>
      <c r="S10" s="53"/>
      <c r="T10" s="53"/>
      <c r="U10" s="53"/>
      <c r="V10" s="53"/>
      <c r="W10" s="53">
        <f>データ!Q6</f>
        <v>88.89</v>
      </c>
      <c r="X10" s="53"/>
      <c r="Y10" s="53"/>
      <c r="Z10" s="53"/>
      <c r="AA10" s="53"/>
      <c r="AB10" s="53"/>
      <c r="AC10" s="53"/>
      <c r="AD10" s="54">
        <f>データ!R6</f>
        <v>2610</v>
      </c>
      <c r="AE10" s="54"/>
      <c r="AF10" s="54"/>
      <c r="AG10" s="54"/>
      <c r="AH10" s="54"/>
      <c r="AI10" s="54"/>
      <c r="AJ10" s="54"/>
      <c r="AK10" s="2"/>
      <c r="AL10" s="54">
        <f>データ!V6</f>
        <v>11</v>
      </c>
      <c r="AM10" s="54"/>
      <c r="AN10" s="54"/>
      <c r="AO10" s="54"/>
      <c r="AP10" s="54"/>
      <c r="AQ10" s="54"/>
      <c r="AR10" s="54"/>
      <c r="AS10" s="54"/>
      <c r="AT10" s="53">
        <f>データ!W6</f>
        <v>0.01</v>
      </c>
      <c r="AU10" s="53"/>
      <c r="AV10" s="53"/>
      <c r="AW10" s="53"/>
      <c r="AX10" s="53"/>
      <c r="AY10" s="53"/>
      <c r="AZ10" s="53"/>
      <c r="BA10" s="53"/>
      <c r="BB10" s="53">
        <f>データ!X6</f>
        <v>1100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【113.17】</v>
      </c>
      <c r="I86" s="12" t="str">
        <f>データ!CA6</f>
        <v>【31.60】</v>
      </c>
      <c r="J86" s="12" t="str">
        <f>データ!CL6</f>
        <v>【596.93】</v>
      </c>
      <c r="K86" s="12" t="str">
        <f>データ!CW6</f>
        <v>【24.44】</v>
      </c>
      <c r="L86" s="12" t="str">
        <f>データ!DH6</f>
        <v>【95.52】</v>
      </c>
      <c r="M86" s="12" t="s">
        <v>43</v>
      </c>
      <c r="N86" s="12" t="s">
        <v>43</v>
      </c>
      <c r="O86" s="12" t="str">
        <f>データ!EO6</f>
        <v>【0.00】</v>
      </c>
    </row>
  </sheetData>
  <sheetProtection algorithmName="SHA-512" hashValue="styO4zAOuNxbRh25LS6lkG+iKRAzclZI+2Klo9NEhTRjLTJUJekF7yUJeCH7oIAenH3HRskkj29at6VLH0QFVA==" saltValue="bOvNNtZqZdB5qR42ItT5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55</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394122</v>
      </c>
      <c r="D6" s="19">
        <f t="shared" si="3"/>
        <v>47</v>
      </c>
      <c r="E6" s="19">
        <f t="shared" si="3"/>
        <v>17</v>
      </c>
      <c r="F6" s="19">
        <f t="shared" si="3"/>
        <v>8</v>
      </c>
      <c r="G6" s="19">
        <f t="shared" si="3"/>
        <v>0</v>
      </c>
      <c r="H6" s="19" t="str">
        <f t="shared" si="3"/>
        <v>高知県　四万十町</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7.0000000000000007E-2</v>
      </c>
      <c r="Q6" s="20">
        <f t="shared" si="3"/>
        <v>88.89</v>
      </c>
      <c r="R6" s="20">
        <f t="shared" si="3"/>
        <v>2610</v>
      </c>
      <c r="S6" s="20">
        <f t="shared" si="3"/>
        <v>16107</v>
      </c>
      <c r="T6" s="20">
        <f t="shared" si="3"/>
        <v>642.28</v>
      </c>
      <c r="U6" s="20">
        <f t="shared" si="3"/>
        <v>25.08</v>
      </c>
      <c r="V6" s="20">
        <f t="shared" si="3"/>
        <v>11</v>
      </c>
      <c r="W6" s="20">
        <f t="shared" si="3"/>
        <v>0.01</v>
      </c>
      <c r="X6" s="20">
        <f t="shared" si="3"/>
        <v>1100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25.61</v>
      </c>
      <c r="BR6" s="21">
        <f t="shared" ref="BR6:BZ6" si="8">IF(BR7="",NA(),BR7)</f>
        <v>28.37</v>
      </c>
      <c r="BS6" s="21">
        <f t="shared" si="8"/>
        <v>31.29</v>
      </c>
      <c r="BT6" s="21">
        <f t="shared" si="8"/>
        <v>27.84</v>
      </c>
      <c r="BU6" s="21">
        <f t="shared" si="8"/>
        <v>27.04</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410</v>
      </c>
      <c r="CC6" s="21">
        <f t="shared" ref="CC6:CK6" si="9">IF(CC7="",NA(),CC7)</f>
        <v>407.5</v>
      </c>
      <c r="CD6" s="21">
        <f t="shared" si="9"/>
        <v>407.5</v>
      </c>
      <c r="CE6" s="21">
        <f t="shared" si="9"/>
        <v>417.5</v>
      </c>
      <c r="CF6" s="21">
        <f t="shared" si="9"/>
        <v>406.88</v>
      </c>
      <c r="CG6" s="21">
        <f t="shared" si="9"/>
        <v>456.7</v>
      </c>
      <c r="CH6" s="21">
        <f t="shared" si="9"/>
        <v>485</v>
      </c>
      <c r="CI6" s="21">
        <f t="shared" si="9"/>
        <v>501.56</v>
      </c>
      <c r="CJ6" s="21">
        <f t="shared" si="9"/>
        <v>528.78</v>
      </c>
      <c r="CK6" s="21">
        <f t="shared" si="9"/>
        <v>596.92999999999995</v>
      </c>
      <c r="CL6" s="20" t="str">
        <f>IF(CL7="","",IF(CL7="-","【-】","【"&amp;SUBSTITUTE(TEXT(CL7,"#,##0.00"),"-","△")&amp;"】"))</f>
        <v>【596.93】</v>
      </c>
      <c r="CM6" s="21">
        <f>IF(CM7="",NA(),CM7)</f>
        <v>6.67</v>
      </c>
      <c r="CN6" s="21">
        <f t="shared" ref="CN6:CV6" si="10">IF(CN7="",NA(),CN7)</f>
        <v>6.67</v>
      </c>
      <c r="CO6" s="21">
        <f t="shared" si="10"/>
        <v>6.67</v>
      </c>
      <c r="CP6" s="21">
        <f t="shared" si="10"/>
        <v>6.67</v>
      </c>
      <c r="CQ6" s="21">
        <f t="shared" si="10"/>
        <v>6.67</v>
      </c>
      <c r="CR6" s="21">
        <f t="shared" si="10"/>
        <v>27.26</v>
      </c>
      <c r="CS6" s="21">
        <f t="shared" si="10"/>
        <v>27.09</v>
      </c>
      <c r="CT6" s="21">
        <f t="shared" si="10"/>
        <v>26.64</v>
      </c>
      <c r="CU6" s="21">
        <f t="shared" si="10"/>
        <v>26.11</v>
      </c>
      <c r="CV6" s="21">
        <f t="shared" si="10"/>
        <v>24.44</v>
      </c>
      <c r="CW6" s="20" t="str">
        <f>IF(CW7="","",IF(CW7="-","【-】","【"&amp;SUBSTITUTE(TEXT(CW7,"#,##0.00"),"-","△")&amp;"】"))</f>
        <v>【24.44】</v>
      </c>
      <c r="CX6" s="21">
        <f>IF(CX7="",NA(),CX7)</f>
        <v>100</v>
      </c>
      <c r="CY6" s="21">
        <f t="shared" ref="CY6:DG6" si="11">IF(CY7="",NA(),CY7)</f>
        <v>100</v>
      </c>
      <c r="CZ6" s="21">
        <f t="shared" si="11"/>
        <v>100</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394122</v>
      </c>
      <c r="D7" s="23">
        <v>47</v>
      </c>
      <c r="E7" s="23">
        <v>17</v>
      </c>
      <c r="F7" s="23">
        <v>8</v>
      </c>
      <c r="G7" s="23">
        <v>0</v>
      </c>
      <c r="H7" s="23" t="s">
        <v>97</v>
      </c>
      <c r="I7" s="23" t="s">
        <v>98</v>
      </c>
      <c r="J7" s="23" t="s">
        <v>99</v>
      </c>
      <c r="K7" s="23" t="s">
        <v>100</v>
      </c>
      <c r="L7" s="23" t="s">
        <v>101</v>
      </c>
      <c r="M7" s="23" t="s">
        <v>102</v>
      </c>
      <c r="N7" s="24" t="s">
        <v>103</v>
      </c>
      <c r="O7" s="24" t="s">
        <v>104</v>
      </c>
      <c r="P7" s="24">
        <v>7.0000000000000007E-2</v>
      </c>
      <c r="Q7" s="24">
        <v>88.89</v>
      </c>
      <c r="R7" s="24">
        <v>2610</v>
      </c>
      <c r="S7" s="24">
        <v>16107</v>
      </c>
      <c r="T7" s="24">
        <v>642.28</v>
      </c>
      <c r="U7" s="24">
        <v>25.08</v>
      </c>
      <c r="V7" s="24">
        <v>11</v>
      </c>
      <c r="W7" s="24">
        <v>0.01</v>
      </c>
      <c r="X7" s="24">
        <v>1100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243.02</v>
      </c>
      <c r="BL7" s="24">
        <v>196.19</v>
      </c>
      <c r="BM7" s="24">
        <v>129.4</v>
      </c>
      <c r="BN7" s="24">
        <v>126.26</v>
      </c>
      <c r="BO7" s="24">
        <v>113.17</v>
      </c>
      <c r="BP7" s="24">
        <v>113.17</v>
      </c>
      <c r="BQ7" s="24">
        <v>25.61</v>
      </c>
      <c r="BR7" s="24">
        <v>28.37</v>
      </c>
      <c r="BS7" s="24">
        <v>31.29</v>
      </c>
      <c r="BT7" s="24">
        <v>27.84</v>
      </c>
      <c r="BU7" s="24">
        <v>27.04</v>
      </c>
      <c r="BV7" s="24">
        <v>41.35</v>
      </c>
      <c r="BW7" s="24">
        <v>39.07</v>
      </c>
      <c r="BX7" s="24">
        <v>38.409999999999997</v>
      </c>
      <c r="BY7" s="24">
        <v>35.869999999999997</v>
      </c>
      <c r="BZ7" s="24">
        <v>31.6</v>
      </c>
      <c r="CA7" s="24">
        <v>31.6</v>
      </c>
      <c r="CB7" s="24">
        <v>410</v>
      </c>
      <c r="CC7" s="24">
        <v>407.5</v>
      </c>
      <c r="CD7" s="24">
        <v>407.5</v>
      </c>
      <c r="CE7" s="24">
        <v>417.5</v>
      </c>
      <c r="CF7" s="24">
        <v>406.88</v>
      </c>
      <c r="CG7" s="24">
        <v>456.7</v>
      </c>
      <c r="CH7" s="24">
        <v>485</v>
      </c>
      <c r="CI7" s="24">
        <v>501.56</v>
      </c>
      <c r="CJ7" s="24">
        <v>528.78</v>
      </c>
      <c r="CK7" s="24">
        <v>596.92999999999995</v>
      </c>
      <c r="CL7" s="24">
        <v>596.92999999999995</v>
      </c>
      <c r="CM7" s="24">
        <v>6.67</v>
      </c>
      <c r="CN7" s="24">
        <v>6.67</v>
      </c>
      <c r="CO7" s="24">
        <v>6.67</v>
      </c>
      <c r="CP7" s="24">
        <v>6.67</v>
      </c>
      <c r="CQ7" s="24">
        <v>6.67</v>
      </c>
      <c r="CR7" s="24">
        <v>27.26</v>
      </c>
      <c r="CS7" s="24">
        <v>27.09</v>
      </c>
      <c r="CT7" s="24">
        <v>26.64</v>
      </c>
      <c r="CU7" s="24">
        <v>26.11</v>
      </c>
      <c r="CV7" s="24">
        <v>24.44</v>
      </c>
      <c r="CW7" s="24">
        <v>24.44</v>
      </c>
      <c r="CX7" s="24">
        <v>100</v>
      </c>
      <c r="CY7" s="24">
        <v>100</v>
      </c>
      <c r="CZ7" s="24">
        <v>100</v>
      </c>
      <c r="DA7" s="24">
        <v>100</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2022-12-01T02:04:54Z</dcterms:created>
  <dcterms:modified xsi:type="dcterms:W3CDTF">2023-01-10T00:26:05Z</dcterms:modified>
  <cp:category/>
</cp:coreProperties>
</file>