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yamada\2011新組織共有フォルダ\24上下水道局\01総務係\011：調査・報告\【毎年1月】経営比較分析表\R4\"/>
    </mc:Choice>
  </mc:AlternateContent>
  <workbookProtection workbookAlgorithmName="SHA-512" workbookHashValue="H55wxhdOKhxuZf4MrFZDLkHoqO2606X6e5K8fFaI/84w5r94Kc/X4DCsiGbE6Abkoui052jItp1D6u+vhGLa1A==" workbookSaltValue="YdQ6rMu5QdUuSqcnmD+gQg==" workbookSpinCount="100000" lockStructure="1"/>
  <bookViews>
    <workbookView xWindow="0" yWindow="0" windowWidth="24000" windowHeight="95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<sst xmlns="http://schemas.openxmlformats.org/spreadsheetml/2006/main" count="233" uniqueCount="119">
  <si>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</si>
  <si>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</si>
  <si>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</si>
  <si>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</si>
  <si>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</si>
  <si>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</si>
  <si>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</si>
  <si>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</si>
  <si>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</si>
  <si>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</si>
  <si>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</si>
  <si>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</si>
  <si>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</si>
  <si>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</si>
  <si>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</si>
  <si>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</si>
  <si>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</si>
  <si>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</si>
  <si>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</si>
  <si>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</si>
  <si>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</si>
  <si>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</si>
  <si>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</si>
  <si>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</si>
  <si>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</si>
  <si>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</si>
  <si>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</si>
  <si>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</si>
  <si>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</si>
  <si>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</si>
  <si>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</si>
  <si>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</si>
  <si>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</si>
  <si>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</si>
  <si>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</si>
  <si>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</si>
  <si>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</si>
  <si>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</si>
  <si>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</si>
  <si>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</si>
  <si>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</si>
  <si>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</si>
  <si>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</si>
  <si>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</si>
  <si>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</si>
  <si>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</si>
  <si>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</si>
  <si>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</si>
  <si>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</si>
  <si>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</si>
  <si>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</si>
  <si>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</si>
  <si>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</si>
  <si>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</si>
  <si>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</si>
  <si>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</si>
  <si>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</si>
  <si>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</si>
  <si>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</si>
  <si>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</si>
  <si>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</si>
  <si>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</si>
  <si>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</si>
  <si>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</si>
  <si>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</si>
  <si>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</si>
  <si>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</si>
  <si>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</si>
  <si>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</si>
  <si>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</si>
  <si>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</si>
  <si>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</si>
  <si>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</si>
  <si>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</si>
  <si>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</si>
  <si>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</si>
  <si>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</si>
  <si>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</si>
  <si>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</si>
  <si>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</si>
  <si>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</si>
  <si>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</si>
  <si>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</si>
  <si>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</si>
  <si>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</si>
  <si>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</si>
  <si>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</si>
  <si>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</si>
  <si>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</si>
  <si>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</si>
  <si>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</si>
  <si>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</si>
  <si>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</si>
  <si>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</si>
  <si>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</si>
  <si>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</si>
  <si>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</si>
  <si>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</si>
  <si>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</si>
  <si>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</si>
  <si>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</si>
  <si>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</si>
  <si>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</si>
  <si>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</si>
  <si>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</si>
  <si>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</si>
  <si>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</si>
  <si>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</si>
  <si>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</si>
  <si>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</si>
  <si>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</si>
  <si>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</si>
  <si>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</si>
  <si>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</si>
  <si>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</si>
  <si>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</si>
  <si>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現在、当事業は給水収益だけでは維持管理費を賄えておらず、一般会計からの繰入金に依存しております。令和４年度からの地方公営企業法適用に伴い、令和３年度は打切決算となっています。その為、料金収入未収金分が含まれていないことがあるものの、料金回収率も類似団体平均値を下回っており健全な経営とは言えないのが現状です。水道施設の老朽化等により修繕費などの維持管理費が増大する一方で、給水人口の減少等による給水収益のさらなる減少が予測されます。
　今後、経営を改善していくためには、漏水箇所の調査・修繕により有収率の向上を目指します。また、適切な料金収入の確保を図るため、令和３年度から水道料金の改定を実施し、使用水量１㎥あたり税込３３円を増額しています。（ただし、経過措置として、令和３年４月検針分から令和４年３月検針分までは現行の料金で据え置き、令和４年４月検針分から令和９年４月検針分までは使用水量１㎥あたり税込１６．５円の増額となります。）</t>
    <rPh sb="49" eb="51">
      <t>レイワ</t>
    </rPh>
    <rPh sb="52" eb="54">
      <t>ネンド</t>
    </rPh>
    <rPh sb="57" eb="59">
      <t>チホウ</t>
    </rPh>
    <rPh sb="59" eb="61">
      <t>コウエイ</t>
    </rPh>
    <rPh sb="61" eb="63">
      <t>キギョウ</t>
    </rPh>
    <rPh sb="63" eb="64">
      <t>ホウ</t>
    </rPh>
    <rPh sb="64" eb="66">
      <t>テキヨウ</t>
    </rPh>
    <rPh sb="67" eb="68">
      <t>トモナ</t>
    </rPh>
    <rPh sb="70" eb="72">
      <t>レイワ</t>
    </rPh>
    <rPh sb="73" eb="75">
      <t>ネンド</t>
    </rPh>
    <rPh sb="76" eb="78">
      <t>ウチキ</t>
    </rPh>
    <rPh sb="78" eb="80">
      <t>ケッサン</t>
    </rPh>
    <rPh sb="90" eb="91">
      <t>タメ</t>
    </rPh>
    <rPh sb="92" eb="94">
      <t>リョウキン</t>
    </rPh>
    <rPh sb="94" eb="96">
      <t>シュウニュウ</t>
    </rPh>
    <rPh sb="96" eb="99">
      <t>ミシュウキン</t>
    </rPh>
    <rPh sb="99" eb="100">
      <t>ブン</t>
    </rPh>
    <rPh sb="101" eb="102">
      <t>フク</t>
    </rPh>
    <phoneticPr fontId="4"/>
  </si>
  <si>
    <t>　水道施設は、昭和40～50年代に建設されたものが多く、老朽化が進んでいるものの更新は進んでおらず、管路更新率も類似団体平均値を下回っております。今後は、南海トラフ地震に備えた耐震化への対応も含め、施設更新の計画を策定し取り組む必要があります。
　また、施設老朽化による漏水も増えており、随時、漏水調査を実施し、修繕を行っていきます。</t>
    <rPh sb="152" eb="154">
      <t>ジッシ</t>
    </rPh>
    <phoneticPr fontId="4"/>
  </si>
  <si>
    <t xml:space="preserve"> 今後、給水人口の減少に伴う給水収益の減少が予想される中で、老朽化施設の修繕や水道施設の更新・耐震化が必要となり、更なる費用の増加が見込まれます。
　現在、一般会計からの繰入金に依存しているため、今後は水道料金の改定を実施し、適切な料金収入の確保を図り、経営状況の改善に努めていきます。具体的には、令和３年度から使用水量１㎥あたり税込３３円を増額しています。（ただし、経過措置として、令和３年４月検針分から令和４年３月検針分までは現行の料金で据え置き、令和４年４月検針分から令和９年４月検針分までは使用水量１㎥あたり税込１６．５円の増額と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</si>
</sst>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0.53</c:v>
                </c:pt>
                <c:pt idx="2">
                  <c:v>0.2</c:v>
                </c:pt>
                <c:pt idx="3">
                  <c:v>0.92</c:v>
                </c:pt>
                <c:pt idx="4">
                  <c:v>0.35</c:v>
                </c:pt>
              </c:numCache>
            </c:numRef>
          </c:val>
          <c:extLst>
            <c:ext xmlns:c16="http://schemas.microsoft.com/office/drawing/2014/chart" uri="{C3380CC4-5D6E-409C-BE32-E72D297353CC}">
              <c16:uniqueId val="{00000000-9409-44CB-BA43-EF0EFD4E65C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9409-44CB-BA43-EF0EFD4E65C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59.66</c:v>
                </c:pt>
                <c:pt idx="1">
                  <c:v>55.83</c:v>
                </c:pt>
                <c:pt idx="2">
                  <c:v>55.37</c:v>
                </c:pt>
                <c:pt idx="3">
                  <c:v>56.32</c:v>
                </c:pt>
                <c:pt idx="4">
                  <c:v>51.59</c:v>
                </c:pt>
              </c:numCache>
            </c:numRef>
          </c:val>
          <c:extLst>
            <c:ext xmlns:c16="http://schemas.microsoft.com/office/drawing/2014/chart" uri="{C3380CC4-5D6E-409C-BE32-E72D297353CC}">
              <c16:uniqueId val="{00000000-937A-460D-A214-4D3A7E43BD7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937A-460D-A214-4D3A7E43BD7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67.52</c:v>
                </c:pt>
                <c:pt idx="1">
                  <c:v>68.3</c:v>
                </c:pt>
                <c:pt idx="2">
                  <c:v>67.47</c:v>
                </c:pt>
                <c:pt idx="3">
                  <c:v>65.86</c:v>
                </c:pt>
                <c:pt idx="4">
                  <c:v>67.709999999999994</c:v>
                </c:pt>
              </c:numCache>
            </c:numRef>
          </c:val>
          <c:extLst>
            <c:ext xmlns:c16="http://schemas.microsoft.com/office/drawing/2014/chart" uri="{C3380CC4-5D6E-409C-BE32-E72D297353CC}">
              <c16:uniqueId val="{00000000-3672-41DC-89B6-E27B4F9CAD4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3672-41DC-89B6-E27B4F9CAD4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65.37</c:v>
                </c:pt>
                <c:pt idx="1">
                  <c:v>64.36</c:v>
                </c:pt>
                <c:pt idx="2">
                  <c:v>70.430000000000007</c:v>
                </c:pt>
                <c:pt idx="3">
                  <c:v>71.75</c:v>
                </c:pt>
                <c:pt idx="4">
                  <c:v>85.32</c:v>
                </c:pt>
              </c:numCache>
            </c:numRef>
          </c:val>
          <c:extLst>
            <c:ext xmlns:c16="http://schemas.microsoft.com/office/drawing/2014/chart" uri="{C3380CC4-5D6E-409C-BE32-E72D297353CC}">
              <c16:uniqueId val="{00000000-64AE-44E5-A46F-6C2729EF49E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64AE-44E5-A46F-6C2729EF49E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3A-4A42-96AB-3D56A1C1C3B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3A-4A42-96AB-3D56A1C1C3B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6-4163-9F15-40A229CDA13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6-4163-9F15-40A229CDA13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70-4F3B-B746-94A8E44CD84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70-4F3B-B746-94A8E44CD84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4A-4704-BEF4-2DC931F143B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A-4704-BEF4-2DC931F143B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1133.27</c:v>
                </c:pt>
                <c:pt idx="1">
                  <c:v>1077.8699999999999</c:v>
                </c:pt>
                <c:pt idx="2">
                  <c:v>1012.56</c:v>
                </c:pt>
                <c:pt idx="3">
                  <c:v>945.04</c:v>
                </c:pt>
                <c:pt idx="4">
                  <c:v>1052.2</c:v>
                </c:pt>
              </c:numCache>
            </c:numRef>
          </c:val>
          <c:extLst>
            <c:ext xmlns:c16="http://schemas.microsoft.com/office/drawing/2014/chart" uri="{C3380CC4-5D6E-409C-BE32-E72D297353CC}">
              <c16:uniqueId val="{00000000-1E83-407D-A845-9A4B87BEC71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1E83-407D-A845-9A4B87BEC71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34.94</c:v>
                </c:pt>
                <c:pt idx="1">
                  <c:v>33.200000000000003</c:v>
                </c:pt>
                <c:pt idx="2">
                  <c:v>35.229999999999997</c:v>
                </c:pt>
                <c:pt idx="3">
                  <c:v>32.61</c:v>
                </c:pt>
                <c:pt idx="4">
                  <c:v>32.549999999999997</c:v>
                </c:pt>
              </c:numCache>
            </c:numRef>
          </c:val>
          <c:extLst>
            <c:ext xmlns:c16="http://schemas.microsoft.com/office/drawing/2014/chart" uri="{C3380CC4-5D6E-409C-BE32-E72D297353CC}">
              <c16:uniqueId val="{00000000-1283-471E-BE1B-4AFE98638A2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1283-471E-BE1B-4AFE98638A2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303.92</c:v>
                </c:pt>
                <c:pt idx="1">
                  <c:v>330.04</c:v>
                </c:pt>
                <c:pt idx="2">
                  <c:v>312.48</c:v>
                </c:pt>
                <c:pt idx="3">
                  <c:v>342.06</c:v>
                </c:pt>
                <c:pt idx="4">
                  <c:v>301.94</c:v>
                </c:pt>
              </c:numCache>
            </c:numRef>
          </c:val>
          <c:extLst>
            <c:ext xmlns:c16="http://schemas.microsoft.com/office/drawing/2014/chart" uri="{C3380CC4-5D6E-409C-BE32-E72D297353CC}">
              <c16:uniqueId val="{00000000-1F1D-4634-AA85-6B5D507AA60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1F1D-4634-AA85-6B5D507AA60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高知県　香美市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25676</v>
      </c>
      <c r="AM8" s="37"/>
      <c r="AN8" s="37"/>
      <c r="AO8" s="37"/>
      <c r="AP8" s="37"/>
      <c r="AQ8" s="37"/>
      <c r="AR8" s="37"/>
      <c r="AS8" s="37"/>
      <c r="AT8" s="38">
        <f>データ!$S$6</f>
        <v>537.86</v>
      </c>
      <c r="AU8" s="38"/>
      <c r="AV8" s="38"/>
      <c r="AW8" s="38"/>
      <c r="AX8" s="38"/>
      <c r="AY8" s="38"/>
      <c r="AZ8" s="38"/>
      <c r="BA8" s="38"/>
      <c r="BB8" s="38">
        <f>データ!$T$6</f>
        <v>47.74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36.24</v>
      </c>
      <c r="Q10" s="38"/>
      <c r="R10" s="38"/>
      <c r="S10" s="38"/>
      <c r="T10" s="38"/>
      <c r="U10" s="38"/>
      <c r="V10" s="38"/>
      <c r="W10" s="37">
        <f>データ!$Q$6</f>
        <v>1980</v>
      </c>
      <c r="X10" s="37"/>
      <c r="Y10" s="37"/>
      <c r="Z10" s="37"/>
      <c r="AA10" s="37"/>
      <c r="AB10" s="37"/>
      <c r="AC10" s="37"/>
      <c r="AD10" s="2"/>
      <c r="AE10" s="2"/>
      <c r="AF10" s="2"/>
      <c r="AG10" s="2"/>
      <c r="AH10" s="2"/>
      <c r="AI10" s="2"/>
      <c r="AJ10" s="2"/>
      <c r="AK10" s="2"/>
      <c r="AL10" s="37">
        <f>データ!$U$6</f>
        <v>9240</v>
      </c>
      <c r="AM10" s="37"/>
      <c r="AN10" s="37"/>
      <c r="AO10" s="37"/>
      <c r="AP10" s="37"/>
      <c r="AQ10" s="37"/>
      <c r="AR10" s="37"/>
      <c r="AS10" s="37"/>
      <c r="AT10" s="38">
        <f>データ!$V$6</f>
        <v>20.3</v>
      </c>
      <c r="AU10" s="38"/>
      <c r="AV10" s="38"/>
      <c r="AW10" s="38"/>
      <c r="AX10" s="38"/>
      <c r="AY10" s="38"/>
      <c r="AZ10" s="38"/>
      <c r="BA10" s="38"/>
      <c r="BB10" s="38">
        <f>データ!$W$6</f>
        <v>455.17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118</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u2BmFECI9g07caseG1CX0B+ylmhp+W/mSFn0EMSVTjyueeFseKIsGZf1L84fbNh03Eo/ll/uW63dmtFbGdSD7Q==" saltValue="gVqSVJqajALKIJsPGl2gj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392120</v>
      </c>
      <c r="D6" s="20">
        <f t="shared" si="3"/>
        <v>47</v>
      </c>
      <c r="E6" s="20">
        <f t="shared" si="3"/>
        <v>1</v>
      </c>
      <c r="F6" s="20">
        <f t="shared" si="3"/>
        <v>0</v>
      </c>
      <c r="G6" s="20">
        <f t="shared" si="3"/>
        <v>0</v>
      </c>
      <c r="H6" s="20" t="str">
        <f t="shared" si="3"/>
        <v>高知県　香美市</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36.24</v>
      </c>
      <c r="Q6" s="21">
        <f t="shared" si="3"/>
        <v>1980</v>
      </c>
      <c r="R6" s="21">
        <f t="shared" si="3"/>
        <v>25676</v>
      </c>
      <c r="S6" s="21">
        <f t="shared" si="3"/>
        <v>537.86</v>
      </c>
      <c r="T6" s="21">
        <f t="shared" si="3"/>
        <v>47.74</v>
      </c>
      <c r="U6" s="21">
        <f t="shared" si="3"/>
        <v>9240</v>
      </c>
      <c r="V6" s="21">
        <f t="shared" si="3"/>
        <v>20.3</v>
      </c>
      <c r="W6" s="21">
        <f t="shared" si="3"/>
        <v>455.17</v>
      </c>
      <c r="X6" s="22">
        <f>IF(X7="",NA(),X7)</f>
        <v>65.37</v>
      </c>
      <c r="Y6" s="22">
        <f t="shared" ref="Y6:AG6" si="4">IF(Y7="",NA(),Y7)</f>
        <v>64.36</v>
      </c>
      <c r="Z6" s="22">
        <f t="shared" si="4"/>
        <v>70.430000000000007</v>
      </c>
      <c r="AA6" s="22">
        <f t="shared" si="4"/>
        <v>71.75</v>
      </c>
      <c r="AB6" s="22">
        <f t="shared" si="4"/>
        <v>85.32</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1133.27</v>
      </c>
      <c r="BF6" s="22">
        <f t="shared" ref="BF6:BN6" si="7">IF(BF7="",NA(),BF7)</f>
        <v>1077.8699999999999</v>
      </c>
      <c r="BG6" s="22">
        <f t="shared" si="7"/>
        <v>1012.56</v>
      </c>
      <c r="BH6" s="22">
        <f t="shared" si="7"/>
        <v>945.04</v>
      </c>
      <c r="BI6" s="22">
        <f t="shared" si="7"/>
        <v>1052.2</v>
      </c>
      <c r="BJ6" s="22">
        <f t="shared" si="7"/>
        <v>1295.06</v>
      </c>
      <c r="BK6" s="22">
        <f t="shared" si="7"/>
        <v>1168.7</v>
      </c>
      <c r="BL6" s="22">
        <f t="shared" si="7"/>
        <v>1245.46</v>
      </c>
      <c r="BM6" s="22">
        <f t="shared" si="7"/>
        <v>834.1</v>
      </c>
      <c r="BN6" s="22">
        <f t="shared" si="7"/>
        <v>853.42</v>
      </c>
      <c r="BO6" s="21" t="str">
        <f>IF(BO7="","",IF(BO7="-","【-】","【"&amp;SUBSTITUTE(TEXT(BO7,"#,##0.00"),"-","△")&amp;"】"))</f>
        <v>【940.88】</v>
      </c>
      <c r="BP6" s="22">
        <f>IF(BP7="",NA(),BP7)</f>
        <v>34.94</v>
      </c>
      <c r="BQ6" s="22">
        <f t="shared" ref="BQ6:BY6" si="8">IF(BQ7="",NA(),BQ7)</f>
        <v>33.200000000000003</v>
      </c>
      <c r="BR6" s="22">
        <f t="shared" si="8"/>
        <v>35.229999999999997</v>
      </c>
      <c r="BS6" s="22">
        <f t="shared" si="8"/>
        <v>32.61</v>
      </c>
      <c r="BT6" s="22">
        <f t="shared" si="8"/>
        <v>32.549999999999997</v>
      </c>
      <c r="BU6" s="22">
        <f t="shared" si="8"/>
        <v>53.29</v>
      </c>
      <c r="BV6" s="22">
        <f t="shared" si="8"/>
        <v>53.59</v>
      </c>
      <c r="BW6" s="22">
        <f t="shared" si="8"/>
        <v>51.08</v>
      </c>
      <c r="BX6" s="22">
        <f t="shared" si="8"/>
        <v>64.44</v>
      </c>
      <c r="BY6" s="22">
        <f t="shared" si="8"/>
        <v>60.53</v>
      </c>
      <c r="BZ6" s="21" t="str">
        <f>IF(BZ7="","",IF(BZ7="-","【-】","【"&amp;SUBSTITUTE(TEXT(BZ7,"#,##0.00"),"-","△")&amp;"】"))</f>
        <v>【54.59】</v>
      </c>
      <c r="CA6" s="22">
        <f>IF(CA7="",NA(),CA7)</f>
        <v>303.92</v>
      </c>
      <c r="CB6" s="22">
        <f t="shared" ref="CB6:CJ6" si="9">IF(CB7="",NA(),CB7)</f>
        <v>330.04</v>
      </c>
      <c r="CC6" s="22">
        <f t="shared" si="9"/>
        <v>312.48</v>
      </c>
      <c r="CD6" s="22">
        <f t="shared" si="9"/>
        <v>342.06</v>
      </c>
      <c r="CE6" s="22">
        <f t="shared" si="9"/>
        <v>301.94</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59.66</v>
      </c>
      <c r="CM6" s="22">
        <f t="shared" ref="CM6:CU6" si="10">IF(CM7="",NA(),CM7)</f>
        <v>55.83</v>
      </c>
      <c r="CN6" s="22">
        <f t="shared" si="10"/>
        <v>55.37</v>
      </c>
      <c r="CO6" s="22">
        <f t="shared" si="10"/>
        <v>56.32</v>
      </c>
      <c r="CP6" s="22">
        <f t="shared" si="10"/>
        <v>51.59</v>
      </c>
      <c r="CQ6" s="22">
        <f t="shared" si="10"/>
        <v>56.65</v>
      </c>
      <c r="CR6" s="22">
        <f t="shared" si="10"/>
        <v>56.41</v>
      </c>
      <c r="CS6" s="22">
        <f t="shared" si="10"/>
        <v>54.9</v>
      </c>
      <c r="CT6" s="22">
        <f t="shared" si="10"/>
        <v>55.7</v>
      </c>
      <c r="CU6" s="22">
        <f t="shared" si="10"/>
        <v>54.87</v>
      </c>
      <c r="CV6" s="21" t="str">
        <f>IF(CV7="","",IF(CV7="-","【-】","【"&amp;SUBSTITUTE(TEXT(CV7,"#,##0.00"),"-","△")&amp;"】"))</f>
        <v>【56.42】</v>
      </c>
      <c r="CW6" s="22">
        <f>IF(CW7="",NA(),CW7)</f>
        <v>67.52</v>
      </c>
      <c r="CX6" s="22">
        <f t="shared" ref="CX6:DF6" si="11">IF(CX7="",NA(),CX7)</f>
        <v>68.3</v>
      </c>
      <c r="CY6" s="22">
        <f t="shared" si="11"/>
        <v>67.47</v>
      </c>
      <c r="CZ6" s="22">
        <f t="shared" si="11"/>
        <v>65.86</v>
      </c>
      <c r="DA6" s="22">
        <f t="shared" si="11"/>
        <v>67.709999999999994</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0.53</v>
      </c>
      <c r="EF6" s="22">
        <f t="shared" si="14"/>
        <v>0.2</v>
      </c>
      <c r="EG6" s="22">
        <f t="shared" si="14"/>
        <v>0.92</v>
      </c>
      <c r="EH6" s="22">
        <f t="shared" si="14"/>
        <v>0.35</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15">
      <c r="A7" s="15"/>
      <c r="B7" s="24">
        <v>2021</v>
      </c>
      <c r="C7" s="24">
        <v>392120</v>
      </c>
      <c r="D7" s="24">
        <v>47</v>
      </c>
      <c r="E7" s="24">
        <v>1</v>
      </c>
      <c r="F7" s="24">
        <v>0</v>
      </c>
      <c r="G7" s="24">
        <v>0</v>
      </c>
      <c r="H7" s="24" t="s">
        <v>96</v>
      </c>
      <c r="I7" s="24" t="s">
        <v>97</v>
      </c>
      <c r="J7" s="24" t="s">
        <v>98</v>
      </c>
      <c r="K7" s="24" t="s">
        <v>99</v>
      </c>
      <c r="L7" s="24" t="s">
        <v>100</v>
      </c>
      <c r="M7" s="24" t="s">
        <v>101</v>
      </c>
      <c r="N7" s="25" t="s">
        <v>102</v>
      </c>
      <c r="O7" s="25" t="s">
        <v>103</v>
      </c>
      <c r="P7" s="25">
        <v>36.24</v>
      </c>
      <c r="Q7" s="25">
        <v>1980</v>
      </c>
      <c r="R7" s="25">
        <v>25676</v>
      </c>
      <c r="S7" s="25">
        <v>537.86</v>
      </c>
      <c r="T7" s="25">
        <v>47.74</v>
      </c>
      <c r="U7" s="25">
        <v>9240</v>
      </c>
      <c r="V7" s="25">
        <v>20.3</v>
      </c>
      <c r="W7" s="25">
        <v>455.17</v>
      </c>
      <c r="X7" s="25">
        <v>65.37</v>
      </c>
      <c r="Y7" s="25">
        <v>64.36</v>
      </c>
      <c r="Z7" s="25">
        <v>70.430000000000007</v>
      </c>
      <c r="AA7" s="25">
        <v>71.75</v>
      </c>
      <c r="AB7" s="25">
        <v>85.32</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1133.27</v>
      </c>
      <c r="BF7" s="25">
        <v>1077.8699999999999</v>
      </c>
      <c r="BG7" s="25">
        <v>1012.56</v>
      </c>
      <c r="BH7" s="25">
        <v>945.04</v>
      </c>
      <c r="BI7" s="25">
        <v>1052.2</v>
      </c>
      <c r="BJ7" s="25">
        <v>1295.06</v>
      </c>
      <c r="BK7" s="25">
        <v>1168.7</v>
      </c>
      <c r="BL7" s="25">
        <v>1245.46</v>
      </c>
      <c r="BM7" s="25">
        <v>834.1</v>
      </c>
      <c r="BN7" s="25">
        <v>853.42</v>
      </c>
      <c r="BO7" s="25">
        <v>940.88</v>
      </c>
      <c r="BP7" s="25">
        <v>34.94</v>
      </c>
      <c r="BQ7" s="25">
        <v>33.200000000000003</v>
      </c>
      <c r="BR7" s="25">
        <v>35.229999999999997</v>
      </c>
      <c r="BS7" s="25">
        <v>32.61</v>
      </c>
      <c r="BT7" s="25">
        <v>32.549999999999997</v>
      </c>
      <c r="BU7" s="25">
        <v>53.29</v>
      </c>
      <c r="BV7" s="25">
        <v>53.59</v>
      </c>
      <c r="BW7" s="25">
        <v>51.08</v>
      </c>
      <c r="BX7" s="25">
        <v>64.44</v>
      </c>
      <c r="BY7" s="25">
        <v>60.53</v>
      </c>
      <c r="BZ7" s="25">
        <v>54.59</v>
      </c>
      <c r="CA7" s="25">
        <v>303.92</v>
      </c>
      <c r="CB7" s="25">
        <v>330.04</v>
      </c>
      <c r="CC7" s="25">
        <v>312.48</v>
      </c>
      <c r="CD7" s="25">
        <v>342.06</v>
      </c>
      <c r="CE7" s="25">
        <v>301.94</v>
      </c>
      <c r="CF7" s="25">
        <v>259.02</v>
      </c>
      <c r="CG7" s="25">
        <v>259.79000000000002</v>
      </c>
      <c r="CH7" s="25">
        <v>262.13</v>
      </c>
      <c r="CI7" s="25">
        <v>197.14</v>
      </c>
      <c r="CJ7" s="25">
        <v>210.72</v>
      </c>
      <c r="CK7" s="25">
        <v>301.2</v>
      </c>
      <c r="CL7" s="25">
        <v>59.66</v>
      </c>
      <c r="CM7" s="25">
        <v>55.83</v>
      </c>
      <c r="CN7" s="25">
        <v>55.37</v>
      </c>
      <c r="CO7" s="25">
        <v>56.32</v>
      </c>
      <c r="CP7" s="25">
        <v>51.59</v>
      </c>
      <c r="CQ7" s="25">
        <v>56.65</v>
      </c>
      <c r="CR7" s="25">
        <v>56.41</v>
      </c>
      <c r="CS7" s="25">
        <v>54.9</v>
      </c>
      <c r="CT7" s="25">
        <v>55.7</v>
      </c>
      <c r="CU7" s="25">
        <v>54.87</v>
      </c>
      <c r="CV7" s="25">
        <v>56.42</v>
      </c>
      <c r="CW7" s="25">
        <v>67.52</v>
      </c>
      <c r="CX7" s="25">
        <v>68.3</v>
      </c>
      <c r="CY7" s="25">
        <v>67.47</v>
      </c>
      <c r="CZ7" s="25">
        <v>65.86</v>
      </c>
      <c r="DA7" s="25">
        <v>67.709999999999994</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0.53</v>
      </c>
      <c r="EF7" s="25">
        <v>0.2</v>
      </c>
      <c r="EG7" s="25">
        <v>0.92</v>
      </c>
      <c r="EH7" s="25">
        <v>0.35</v>
      </c>
      <c r="EI7" s="25">
        <v>0.96</v>
      </c>
      <c r="EJ7" s="25">
        <v>0.65</v>
      </c>
      <c r="EK7" s="25">
        <v>0.52</v>
      </c>
      <c r="EL7" s="25">
        <v>1.48</v>
      </c>
      <c r="EM7" s="25">
        <v>0.45</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2022-12-01T01:11:19Z</dcterms:created>
  <dcterms:modified xsi:type="dcterms:W3CDTF">2023-01-13T00:22:35Z</dcterms:modified>
  <cp:category/>
</cp:coreProperties>
</file>