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755" yWindow="65341" windowWidth="8205" windowHeight="8640" tabRatio="724" activeTab="5"/>
  </bookViews>
  <sheets>
    <sheet name="行事入力表①" sheetId="1" r:id="rId1"/>
    <sheet name="時間割入力表②" sheetId="2" r:id="rId2"/>
    <sheet name="調整入力表③" sheetId="3" r:id="rId3"/>
    <sheet name="年間計画（月別）" sheetId="4" r:id="rId4"/>
    <sheet name="年間計画（曜日別）" sheetId="5" r:id="rId5"/>
    <sheet name="月別時数集計" sheetId="6" r:id="rId6"/>
  </sheets>
  <definedNames>
    <definedName name="_xlnm.Print_Area" localSheetId="5">'月別時数集計'!$A$1:$AD$31</definedName>
    <definedName name="_xlnm.Print_Area" localSheetId="0">'行事入力表①'!$A$1:$L$456</definedName>
    <definedName name="_xlnm.Print_Area" localSheetId="1">'時間割入力表②'!$A$1:$V$27</definedName>
    <definedName name="_xlnm.Print_Area" localSheetId="2">'調整入力表③'!$A$1:$AK$456</definedName>
    <definedName name="_xlnm.Print_Area" localSheetId="3">'年間計画（月別）'!$A$1:$BG$76</definedName>
    <definedName name="_xlnm.Print_Area" localSheetId="4">'年間計画（曜日別）'!$A$1:$BG$67</definedName>
  </definedNames>
  <calcPr fullCalcOnLoad="1"/>
</workbook>
</file>

<file path=xl/sharedStrings.xml><?xml version="1.0" encoding="utf-8"?>
<sst xmlns="http://schemas.openxmlformats.org/spreadsheetml/2006/main" count="5202" uniqueCount="418">
  <si>
    <t>月</t>
  </si>
  <si>
    <t>月</t>
  </si>
  <si>
    <t>日</t>
  </si>
  <si>
    <t>日</t>
  </si>
  <si>
    <t>年</t>
  </si>
  <si>
    <t>火</t>
  </si>
  <si>
    <t>水</t>
  </si>
  <si>
    <t>木</t>
  </si>
  <si>
    <t>金</t>
  </si>
  <si>
    <t>登校日数</t>
  </si>
  <si>
    <t>学級活動</t>
  </si>
  <si>
    <t>特別活動</t>
  </si>
  <si>
    <t>総合的な学習の時間</t>
  </si>
  <si>
    <t>儀式的行事</t>
  </si>
  <si>
    <t>学芸的行事</t>
  </si>
  <si>
    <t>学校行事</t>
  </si>
  <si>
    <t>国　　語</t>
  </si>
  <si>
    <t>理　　科</t>
  </si>
  <si>
    <t>音　　楽</t>
  </si>
  <si>
    <t>合計</t>
  </si>
  <si>
    <t>特  別  活  動</t>
  </si>
  <si>
    <t xml:space="preserve">４月 </t>
  </si>
  <si>
    <t xml:space="preserve">５月 </t>
  </si>
  <si>
    <t xml:space="preserve">1,2,3学期 </t>
  </si>
  <si>
    <t xml:space="preserve">合　計 </t>
  </si>
  <si>
    <t xml:space="preserve">６月 </t>
  </si>
  <si>
    <t xml:space="preserve">１学期 </t>
  </si>
  <si>
    <t xml:space="preserve">２学期 </t>
  </si>
  <si>
    <t xml:space="preserve">1,2学期 </t>
  </si>
  <si>
    <t xml:space="preserve">３学期 </t>
  </si>
  <si>
    <t>学校裁量時間</t>
  </si>
  <si>
    <t>月間時数</t>
  </si>
  <si>
    <t>欠時数</t>
  </si>
  <si>
    <t>備　　　考</t>
  </si>
  <si>
    <r>
      <t>総合的な学習の時間 教科</t>
    </r>
    <r>
      <rPr>
        <sz val="3"/>
        <rFont val="ＭＳ Ｐゴシック"/>
        <family val="3"/>
      </rPr>
      <t>・</t>
    </r>
    <r>
      <rPr>
        <sz val="8"/>
        <rFont val="ＭＳ Ｐゴシック"/>
        <family val="3"/>
      </rPr>
      <t>道徳</t>
    </r>
    <r>
      <rPr>
        <sz val="3"/>
        <rFont val="ＭＳ Ｐゴシック"/>
        <family val="3"/>
      </rPr>
      <t>・</t>
    </r>
    <r>
      <rPr>
        <sz val="8"/>
        <rFont val="ＭＳ Ｐゴシック"/>
        <family val="3"/>
      </rPr>
      <t>特別活動</t>
    </r>
  </si>
  <si>
    <t>　　体育的行事 健康安全・</t>
  </si>
  <si>
    <t>　　宿泊的行事 遠足・集団</t>
  </si>
  <si>
    <t>　　奉仕的行事 勤労生産的・</t>
  </si>
  <si>
    <t>学校裁量</t>
  </si>
  <si>
    <t>行事</t>
  </si>
  <si>
    <t>1限</t>
  </si>
  <si>
    <t>2限</t>
  </si>
  <si>
    <t>3限</t>
  </si>
  <si>
    <t>4限</t>
  </si>
  <si>
    <t>5限</t>
  </si>
  <si>
    <t>6限</t>
  </si>
  <si>
    <t>国</t>
  </si>
  <si>
    <t>社</t>
  </si>
  <si>
    <t>理</t>
  </si>
  <si>
    <t>道</t>
  </si>
  <si>
    <t>総</t>
  </si>
  <si>
    <t>学</t>
  </si>
  <si>
    <t>曜</t>
  </si>
  <si>
    <t>学裁</t>
  </si>
  <si>
    <t>欠時</t>
  </si>
  <si>
    <t>４　月</t>
  </si>
  <si>
    <t>総計</t>
  </si>
  <si>
    <t>予定授業時数・学校行事等（月別集計）</t>
  </si>
  <si>
    <t>５　月</t>
  </si>
  <si>
    <t>６　月</t>
  </si>
  <si>
    <t>７　月</t>
  </si>
  <si>
    <t>８　月</t>
  </si>
  <si>
    <t>９　月</t>
  </si>
  <si>
    <t>１０　月</t>
  </si>
  <si>
    <t>１１　月</t>
  </si>
  <si>
    <t>１２　月</t>
  </si>
  <si>
    <t>１　月</t>
  </si>
  <si>
    <t>２　月</t>
  </si>
  <si>
    <t>３　月</t>
  </si>
  <si>
    <t>時間割表</t>
  </si>
  <si>
    <t>行事予定表</t>
  </si>
  <si>
    <t>（候補）</t>
  </si>
  <si>
    <t>（訂正がある場合のみ使用）</t>
  </si>
  <si>
    <t>第</t>
  </si>
  <si>
    <t>学年</t>
  </si>
  <si>
    <t>A週</t>
  </si>
  <si>
    <t>B週</t>
  </si>
  <si>
    <t>C週</t>
  </si>
  <si>
    <t>月2</t>
  </si>
  <si>
    <t>火2</t>
  </si>
  <si>
    <t>水2</t>
  </si>
  <si>
    <t>木2</t>
  </si>
  <si>
    <t>金2</t>
  </si>
  <si>
    <t>月3</t>
  </si>
  <si>
    <t>火3</t>
  </si>
  <si>
    <t>水3</t>
  </si>
  <si>
    <t>木3</t>
  </si>
  <si>
    <t>金3</t>
  </si>
  <si>
    <t>欠</t>
  </si>
  <si>
    <t>年</t>
  </si>
  <si>
    <t>曜日</t>
  </si>
  <si>
    <t>行事</t>
  </si>
  <si>
    <t>秋分の日</t>
  </si>
  <si>
    <t>文化の日</t>
  </si>
  <si>
    <t>勤労感謝の日</t>
  </si>
  <si>
    <t>天皇誕生日</t>
  </si>
  <si>
    <t>元旦</t>
  </si>
  <si>
    <t>音</t>
  </si>
  <si>
    <t>体</t>
  </si>
  <si>
    <t>生</t>
  </si>
  <si>
    <t>・・・</t>
  </si>
  <si>
    <t>特</t>
  </si>
  <si>
    <t>①</t>
  </si>
  <si>
    <t>②</t>
  </si>
  <si>
    <t>③</t>
  </si>
  <si>
    <t>④</t>
  </si>
  <si>
    <t>⑤</t>
  </si>
  <si>
    <t>社　　会</t>
  </si>
  <si>
    <t xml:space="preserve">７月 </t>
  </si>
  <si>
    <t xml:space="preserve">９月 </t>
  </si>
  <si>
    <t xml:space="preserve">１０月 </t>
  </si>
  <si>
    <t xml:space="preserve">１１月 </t>
  </si>
  <si>
    <t xml:space="preserve">１２月 </t>
  </si>
  <si>
    <t xml:space="preserve">１月 </t>
  </si>
  <si>
    <t xml:space="preserve">２月 </t>
  </si>
  <si>
    <t xml:space="preserve">３月 </t>
  </si>
  <si>
    <t>「曜日」（Ｄ列）にコピーしてお使いください。</t>
  </si>
  <si>
    <t>（年間計画を作成します）</t>
  </si>
  <si>
    <t>（行事入力表①や時間割入力表②のデータはクリアされません）</t>
  </si>
  <si>
    <t>授業・学校行事等</t>
  </si>
  <si>
    <t>建国記念の日</t>
  </si>
  <si>
    <t>授業・学校行事等</t>
  </si>
  <si>
    <t>火</t>
  </si>
  <si>
    <t>水</t>
  </si>
  <si>
    <t>木</t>
  </si>
  <si>
    <t>金</t>
  </si>
  <si>
    <t>総合</t>
  </si>
  <si>
    <t>計</t>
  </si>
  <si>
    <t>教科</t>
  </si>
  <si>
    <t>国語</t>
  </si>
  <si>
    <t>社会</t>
  </si>
  <si>
    <t>理科</t>
  </si>
  <si>
    <t>音楽</t>
  </si>
  <si>
    <t>道徳</t>
  </si>
  <si>
    <t>その他</t>
  </si>
  <si>
    <t>標準時数</t>
  </si>
  <si>
    <t>４月</t>
  </si>
  <si>
    <t>５月</t>
  </si>
  <si>
    <t>６月</t>
  </si>
  <si>
    <t>７月</t>
  </si>
  <si>
    <t>１０月</t>
  </si>
  <si>
    <t>１１月</t>
  </si>
  <si>
    <t>１２月</t>
  </si>
  <si>
    <t>１月</t>
  </si>
  <si>
    <t>８月</t>
  </si>
  <si>
    <t>９月</t>
  </si>
  <si>
    <t>２月</t>
  </si>
  <si>
    <t>３月</t>
  </si>
  <si>
    <t>他</t>
  </si>
  <si>
    <t>-</t>
  </si>
  <si>
    <t>学活</t>
  </si>
  <si>
    <t>欠時</t>
  </si>
  <si>
    <t>教科等</t>
  </si>
  <si>
    <t>土</t>
  </si>
  <si>
    <t>算</t>
  </si>
  <si>
    <t>図</t>
  </si>
  <si>
    <t>家</t>
  </si>
  <si>
    <t>教　　　　　　科</t>
  </si>
  <si>
    <t>児</t>
  </si>
  <si>
    <t>委</t>
  </si>
  <si>
    <t>ク</t>
  </si>
  <si>
    <t>児童会</t>
  </si>
  <si>
    <t>クラブ</t>
  </si>
  <si>
    <t>小学校</t>
  </si>
  <si>
    <t>算　　数</t>
  </si>
  <si>
    <t>生　　活</t>
  </si>
  <si>
    <t>図画工作</t>
  </si>
  <si>
    <t>家　　庭</t>
  </si>
  <si>
    <t>体　　育</t>
  </si>
  <si>
    <t>クラブ活動</t>
  </si>
  <si>
    <t>委員会</t>
  </si>
  <si>
    <t>児童会活動</t>
  </si>
  <si>
    <t>算</t>
  </si>
  <si>
    <t>生</t>
  </si>
  <si>
    <t>音</t>
  </si>
  <si>
    <t>体</t>
  </si>
  <si>
    <t>・・・</t>
  </si>
  <si>
    <t>算数</t>
  </si>
  <si>
    <t>生活</t>
  </si>
  <si>
    <t>図工</t>
  </si>
  <si>
    <t>家庭</t>
  </si>
  <si>
    <t>体育</t>
  </si>
  <si>
    <t>-</t>
  </si>
  <si>
    <t>裁</t>
  </si>
  <si>
    <t>児童会・委員会</t>
  </si>
  <si>
    <t>※　学校裁量（その他の教育活動）の内訳</t>
  </si>
  <si>
    <t>クラブ</t>
  </si>
  <si>
    <t>＊＊＊</t>
  </si>
  <si>
    <t>＊＊＊</t>
  </si>
  <si>
    <t>その他の教育活動</t>
  </si>
  <si>
    <t>授業のない時間</t>
  </si>
  <si>
    <t>放</t>
  </si>
  <si>
    <t>児童放課措置</t>
  </si>
  <si>
    <t>＊＊＊</t>
  </si>
  <si>
    <t>放課措置</t>
  </si>
  <si>
    <t>＊＊＊</t>
  </si>
  <si>
    <t>備</t>
  </si>
  <si>
    <t>他</t>
  </si>
  <si>
    <t>予備</t>
  </si>
  <si>
    <t>予　　備</t>
  </si>
  <si>
    <t>その他</t>
  </si>
  <si>
    <t>総授時</t>
  </si>
  <si>
    <t>総授業時数</t>
  </si>
  <si>
    <t>総活動時数</t>
  </si>
  <si>
    <t>備考：学校行事①・・・儀式的行事、②・・・学芸的行事、③・・・健康安全・体育的行事、④・・・遠足・集団宿泊的行事、⑤・・・勤労生産・奉仕的行事  　★：放課措置</t>
  </si>
  <si>
    <t>備考：学校行事①・・・儀式的行事、②・・・学芸的行事、③・・・健康安全・体育的行事、④・・・遠足・集団宿泊的行事、⑤・・・勤労生産・奉仕的行事　　★：放課措置</t>
  </si>
  <si>
    <t>備考：学校行事①・・・儀式的行事、②・・・学芸的行事、③・・・健康安全・体育的行事、④・・・遠足・集団宿泊的行事、⑤・・・勤労生産・奉仕的行事　　　★：放課措置</t>
  </si>
  <si>
    <t>備考：学校行事①・・・儀式的行事、②・・・学芸的行事、③・・・健康安全・体育的行事、④・・・遠足・集団宿泊的行事、⑤・・・勤労生産・奉仕的行事　　　　★：放課措置</t>
  </si>
  <si>
    <t>学校行事：①儀式的行事、②学芸的行事、③健康安全・体育的行事、④遠足・集団宿泊的行事、⑤勤労生産・奉仕的行事　　★：放課措置</t>
  </si>
  <si>
    <t>★</t>
  </si>
  <si>
    <t>＊＊＊</t>
  </si>
  <si>
    <t>海の日</t>
  </si>
  <si>
    <t>成人の日</t>
  </si>
  <si>
    <t>春分の日</t>
  </si>
  <si>
    <t>学校行事：①儀式的行事、②学芸的行事、③健康安全・体育的行事、④遠足・集団宿泊的行事、⑤勤労生産・奉仕的行事、　　★：放課措置</t>
  </si>
  <si>
    <t>授業なし</t>
  </si>
  <si>
    <t>⑤</t>
  </si>
  <si>
    <t>勤労生産・奉仕的行事</t>
  </si>
  <si>
    <t>④</t>
  </si>
  <si>
    <t>遠足・宿泊的行事</t>
  </si>
  <si>
    <t>③</t>
  </si>
  <si>
    <t>健康安全・体育的行事</t>
  </si>
  <si>
    <t>②</t>
  </si>
  <si>
    <t>①</t>
  </si>
  <si>
    <t>ク</t>
  </si>
  <si>
    <t>委員会活動</t>
  </si>
  <si>
    <t>道</t>
  </si>
  <si>
    <t>国</t>
  </si>
  <si>
    <t>予備の時間</t>
  </si>
  <si>
    <t>★</t>
  </si>
  <si>
    <t>-</t>
  </si>
  <si>
    <t>　</t>
  </si>
  <si>
    <t>臨</t>
  </si>
  <si>
    <t>臨時休業</t>
  </si>
  <si>
    <t>　道　　徳</t>
  </si>
  <si>
    <t xml:space="preserve">  児童放課措置</t>
  </si>
  <si>
    <t>7限</t>
  </si>
  <si>
    <t>-</t>
  </si>
  <si>
    <t>授業・学校行事等</t>
  </si>
  <si>
    <t>授業・学校行事等</t>
  </si>
  <si>
    <t>日3</t>
  </si>
  <si>
    <t>月3</t>
  </si>
  <si>
    <t>火3</t>
  </si>
  <si>
    <t>水3</t>
  </si>
  <si>
    <t>木3</t>
  </si>
  <si>
    <t>金3</t>
  </si>
  <si>
    <t>土3</t>
  </si>
  <si>
    <t>体育の日</t>
  </si>
  <si>
    <t>水2</t>
  </si>
  <si>
    <t>木2</t>
  </si>
  <si>
    <t>金2</t>
  </si>
  <si>
    <t>土</t>
  </si>
  <si>
    <t>土2</t>
  </si>
  <si>
    <t>日2</t>
  </si>
  <si>
    <t>月2</t>
  </si>
  <si>
    <t>火2</t>
  </si>
  <si>
    <t>みどりの日</t>
  </si>
  <si>
    <t>敬老の日</t>
  </si>
  <si>
    <t>外</t>
  </si>
  <si>
    <t>外国語活動</t>
  </si>
  <si>
    <t>外</t>
  </si>
  <si>
    <t>外国語</t>
  </si>
  <si>
    <t>木3</t>
  </si>
  <si>
    <t>木</t>
  </si>
  <si>
    <t>木2</t>
  </si>
  <si>
    <t>土</t>
  </si>
  <si>
    <t>日</t>
  </si>
  <si>
    <t>月</t>
  </si>
  <si>
    <t>月2</t>
  </si>
  <si>
    <t>月3</t>
  </si>
  <si>
    <t>火2</t>
  </si>
  <si>
    <t>火3</t>
  </si>
  <si>
    <t>水2</t>
  </si>
  <si>
    <t>水3</t>
  </si>
  <si>
    <t>木</t>
  </si>
  <si>
    <t>月</t>
  </si>
  <si>
    <t>月</t>
  </si>
  <si>
    <t>日2</t>
  </si>
  <si>
    <t>日3</t>
  </si>
  <si>
    <t>火</t>
  </si>
  <si>
    <t>火</t>
  </si>
  <si>
    <t>火2</t>
  </si>
  <si>
    <t>火3</t>
  </si>
  <si>
    <t>水</t>
  </si>
  <si>
    <t>水</t>
  </si>
  <si>
    <t>木</t>
  </si>
  <si>
    <t>木2</t>
  </si>
  <si>
    <t>木3</t>
  </si>
  <si>
    <t>金</t>
  </si>
  <si>
    <t>金</t>
  </si>
  <si>
    <t>金2</t>
  </si>
  <si>
    <t>金3</t>
  </si>
  <si>
    <t>土</t>
  </si>
  <si>
    <t>土2</t>
  </si>
  <si>
    <t>土3</t>
  </si>
  <si>
    <t>日</t>
  </si>
  <si>
    <t>日2</t>
  </si>
  <si>
    <t>日3</t>
  </si>
  <si>
    <t>月</t>
  </si>
  <si>
    <t>月2</t>
  </si>
  <si>
    <t>月3</t>
  </si>
  <si>
    <t>火</t>
  </si>
  <si>
    <t>火2</t>
  </si>
  <si>
    <t>火3</t>
  </si>
  <si>
    <t>水</t>
  </si>
  <si>
    <t>水2</t>
  </si>
  <si>
    <t>水3</t>
  </si>
  <si>
    <t>木</t>
  </si>
  <si>
    <t>木2</t>
  </si>
  <si>
    <t>木3</t>
  </si>
  <si>
    <t>金</t>
  </si>
  <si>
    <t>金2</t>
  </si>
  <si>
    <t>金3</t>
  </si>
  <si>
    <t>土2</t>
  </si>
  <si>
    <t>土3</t>
  </si>
  <si>
    <t>土2</t>
  </si>
  <si>
    <t>日2</t>
  </si>
  <si>
    <t>月</t>
  </si>
  <si>
    <t>月2</t>
  </si>
  <si>
    <t>月3</t>
  </si>
  <si>
    <t>火</t>
  </si>
  <si>
    <t>火2</t>
  </si>
  <si>
    <t>火3</t>
  </si>
  <si>
    <t>水</t>
  </si>
  <si>
    <t>水2</t>
  </si>
  <si>
    <t>水3</t>
  </si>
  <si>
    <t>木</t>
  </si>
  <si>
    <t>木2</t>
  </si>
  <si>
    <t>木3</t>
  </si>
  <si>
    <t>金2</t>
  </si>
  <si>
    <t>金3</t>
  </si>
  <si>
    <t>土3</t>
  </si>
  <si>
    <t>日3</t>
  </si>
  <si>
    <t>水2</t>
  </si>
  <si>
    <t>木2</t>
  </si>
  <si>
    <t>金2</t>
  </si>
  <si>
    <t>土2</t>
  </si>
  <si>
    <t>日2</t>
  </si>
  <si>
    <t>月2</t>
  </si>
  <si>
    <t>月</t>
  </si>
  <si>
    <t>月3</t>
  </si>
  <si>
    <t>土3</t>
  </si>
  <si>
    <t>日3</t>
  </si>
  <si>
    <t>水3</t>
  </si>
  <si>
    <t>木3</t>
  </si>
  <si>
    <t>-</t>
  </si>
  <si>
    <t>昭和の日</t>
  </si>
  <si>
    <t>憲法記念日</t>
  </si>
  <si>
    <t>こどもの日</t>
  </si>
  <si>
    <t>火</t>
  </si>
  <si>
    <t>平成22年度　教育課程実施計画</t>
  </si>
  <si>
    <t>平成22年度　年間授業計画</t>
  </si>
  <si>
    <t>平成22年度　　年間授業計画　</t>
  </si>
  <si>
    <t>平成22年度　月別時数集計表</t>
  </si>
  <si>
    <t>組</t>
  </si>
  <si>
    <t>年度版</t>
  </si>
  <si>
    <t>備　考</t>
  </si>
  <si>
    <t>　夏季休業中及び冬季休業中に授業を実施する場合の時数の取り扱いについては、各市町村教育委員会の管理運営規則に準じてください。</t>
  </si>
  <si>
    <t>月</t>
  </si>
  <si>
    <t>水</t>
  </si>
  <si>
    <t>木</t>
  </si>
  <si>
    <t>金</t>
  </si>
  <si>
    <t>金2</t>
  </si>
  <si>
    <t>金3</t>
  </si>
  <si>
    <t>水2</t>
  </si>
  <si>
    <t>水3</t>
  </si>
  <si>
    <t>木2</t>
  </si>
  <si>
    <t>木3</t>
  </si>
  <si>
    <t xml:space="preserve">８月 </t>
  </si>
  <si>
    <t>-</t>
  </si>
  <si>
    <t>1限</t>
  </si>
  <si>
    <t>-</t>
  </si>
  <si>
    <t>授業・学校行事等</t>
  </si>
  <si>
    <t>1限</t>
  </si>
  <si>
    <t>2限</t>
  </si>
  <si>
    <t>2限</t>
  </si>
  <si>
    <t>3限</t>
  </si>
  <si>
    <t>3限</t>
  </si>
  <si>
    <t>4限</t>
  </si>
  <si>
    <t>4限</t>
  </si>
  <si>
    <t>5限</t>
  </si>
  <si>
    <t>5限</t>
  </si>
  <si>
    <t>6限</t>
  </si>
  <si>
    <t>6限</t>
  </si>
  <si>
    <t>7限</t>
  </si>
  <si>
    <t>7限</t>
  </si>
  <si>
    <t>授業・学校行事等</t>
  </si>
  <si>
    <t>2限</t>
  </si>
  <si>
    <t>3限</t>
  </si>
  <si>
    <t>6限</t>
  </si>
  <si>
    <t>7限</t>
  </si>
  <si>
    <t>４</t>
  </si>
  <si>
    <t>５</t>
  </si>
  <si>
    <t>６</t>
  </si>
  <si>
    <t>土</t>
  </si>
  <si>
    <t>日</t>
  </si>
  <si>
    <t>月</t>
  </si>
  <si>
    <t>火</t>
  </si>
  <si>
    <t>水</t>
  </si>
  <si>
    <t>木</t>
  </si>
  <si>
    <t>金</t>
  </si>
  <si>
    <t>７</t>
  </si>
  <si>
    <t>土</t>
  </si>
  <si>
    <t>日</t>
  </si>
  <si>
    <t>月</t>
  </si>
  <si>
    <t>８</t>
  </si>
  <si>
    <t>９</t>
  </si>
  <si>
    <t>木</t>
  </si>
  <si>
    <t>金</t>
  </si>
  <si>
    <t>火</t>
  </si>
  <si>
    <t>水</t>
  </si>
  <si>
    <t>１０</t>
  </si>
  <si>
    <t>１１</t>
  </si>
  <si>
    <t>１２</t>
  </si>
  <si>
    <t>１</t>
  </si>
  <si>
    <t>２</t>
  </si>
  <si>
    <t>３</t>
  </si>
  <si>
    <t>○○立△△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</si>
</sst>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_);[Red]\(0\)"/>
    <numFmt numFmtId="178" formatCode="0_ "/>
  </numFmts>
  <fonts count="41">
    <font>
      <sz val="11"/>
      <name val="ＭＳ Ｐゴシック"/>
      <family val="3"/>
    </font>
    <font>
      <sz val="6"/>
      <name val="ＭＳ Ｐゴシック"/>
      <family val="3"/>
    </font>
    <font>
      <sz val="10"/>
      <name val="ＭＳ Ｐゴシック"/>
      <family val="3"/>
    </font>
    <font>
      <sz val="9"/>
      <name val="ＭＳ Ｐゴシック"/>
      <family val="3"/>
    </font>
    <font>
      <sz val="8"/>
      <name val="ＭＳ Ｐゴシック"/>
      <family val="3"/>
    </font>
    <font>
      <sz val="3"/>
      <name val="ＭＳ Ｐゴシック"/>
      <family val="3"/>
    </font>
    <font>
      <b/>
      <sz val="18"/>
      <name val="ＭＳ Ｐゴシック"/>
      <family val="3"/>
    </font>
    <font>
      <b/>
      <sz val="16"/>
      <name val="ＭＳ Ｐゴシック"/>
      <family val="3"/>
    </font>
    <font>
      <b/>
      <i/>
      <sz val="11"/>
      <name val="ＭＳ Ｐゴシック"/>
      <family val="3"/>
    </font>
    <font>
      <b/>
      <sz val="12"/>
      <name val="ＭＳ Ｐゴシック"/>
      <family val="3"/>
    </font>
    <font>
      <b/>
      <i/>
      <sz val="14"/>
      <name val="ＭＳ Ｐゴシック"/>
      <family val="3"/>
    </font>
    <font>
      <sz val="14"/>
      <name val="ＭＳ Ｐゴシック"/>
      <family val="3"/>
    </font>
    <font>
      <b/>
      <sz val="20"/>
      <name val="ＭＳ Ｐゴシック"/>
      <family val="3"/>
    </font>
    <font>
      <b/>
      <i/>
      <sz val="18"/>
      <name val="ＭＳ Ｐゴシック"/>
      <family val="3"/>
    </font>
    <font>
      <sz val="13"/>
      <name val="ＭＳ Ｐゴシック"/>
      <family val="3"/>
    </font>
    <font>
      <b/>
      <i/>
      <sz val="13"/>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b/>
      <sz val="14"/>
      <name val="ＭＳ Ｐゴシック"/>
      <family val="3"/>
    </font>
    <font>
      <sz val="11"/>
      <color indexed="10"/>
      <name val="ＭＳ Ｐゴシック"/>
      <family val="3"/>
    </font>
    <font>
      <b/>
      <sz val="11"/>
      <name val="ＭＳ Ｐゴシック"/>
      <family val="3"/>
    </font>
    <font>
      <b/>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4"/>
      <name val="ＭＳ Ｐゴシック"/>
      <family val="3"/>
    </font>
    <font>
      <sz val="18"/>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s>
  <borders count="10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color indexed="63"/>
      </right>
      <top style="thin"/>
      <bottom style="thin"/>
    </border>
    <border>
      <left style="thin"/>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color indexed="63"/>
      </left>
      <right style="thin"/>
      <top style="thin"/>
      <bottom style="thin"/>
    </border>
    <border>
      <left style="medium"/>
      <right style="medium"/>
      <top style="thin"/>
      <bottom style="thin"/>
    </border>
    <border>
      <left>
        <color indexed="63"/>
      </left>
      <right style="thin"/>
      <top style="thin"/>
      <bottom style="medium"/>
    </border>
    <border>
      <left style="thin"/>
      <right>
        <color indexed="63"/>
      </right>
      <top style="thin"/>
      <bottom style="medium"/>
    </border>
    <border>
      <left style="thin"/>
      <right>
        <color indexed="63"/>
      </right>
      <top>
        <color indexed="63"/>
      </top>
      <bottom style="thin"/>
    </border>
    <border>
      <left style="medium"/>
      <right style="medium"/>
      <top>
        <color indexed="63"/>
      </top>
      <bottom style="thin"/>
    </border>
    <border>
      <left style="thin"/>
      <right>
        <color indexed="63"/>
      </right>
      <top style="thin"/>
      <bottom>
        <color indexed="63"/>
      </bottom>
    </border>
    <border>
      <left style="thin"/>
      <right style="thin"/>
      <top style="thin"/>
      <bottom>
        <color indexed="63"/>
      </bottom>
    </border>
    <border>
      <left style="medium"/>
      <right style="medium"/>
      <top style="medium"/>
      <bottom style="medium"/>
    </border>
    <border>
      <left style="medium"/>
      <right>
        <color indexed="63"/>
      </right>
      <top style="thin"/>
      <bottom style="thin"/>
    </border>
    <border>
      <left>
        <color indexed="63"/>
      </left>
      <right style="thin"/>
      <top style="medium"/>
      <bottom style="thin"/>
    </border>
    <border>
      <left>
        <color indexed="63"/>
      </left>
      <right style="thin"/>
      <top>
        <color indexed="63"/>
      </top>
      <bottom style="thin"/>
    </border>
    <border>
      <left>
        <color indexed="63"/>
      </left>
      <right style="thin"/>
      <top style="dotted"/>
      <bottom style="medium"/>
    </border>
    <border>
      <left style="medium"/>
      <right>
        <color indexed="63"/>
      </right>
      <top style="medium"/>
      <bottom style="thin"/>
    </border>
    <border>
      <left style="medium"/>
      <right style="thin"/>
      <top style="medium"/>
      <bottom style="thin"/>
    </border>
    <border>
      <left>
        <color indexed="63"/>
      </left>
      <right style="medium"/>
      <top style="medium"/>
      <bottom style="thin"/>
    </border>
    <border>
      <left>
        <color indexed="63"/>
      </left>
      <right style="medium"/>
      <top style="thin"/>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color indexed="63"/>
      </top>
      <bottom style="medium"/>
    </border>
    <border>
      <left style="thin"/>
      <right style="thin"/>
      <top style="dotted"/>
      <bottom style="medium"/>
    </border>
    <border>
      <left>
        <color indexed="63"/>
      </left>
      <right>
        <color indexed="63"/>
      </right>
      <top style="medium"/>
      <bottom style="medium"/>
    </border>
    <border>
      <left>
        <color indexed="63"/>
      </left>
      <right>
        <color indexed="63"/>
      </right>
      <top>
        <color indexed="63"/>
      </top>
      <bottom style="medium"/>
    </border>
    <border>
      <left style="medium"/>
      <right style="thin"/>
      <top style="thin"/>
      <bottom>
        <color indexed="63"/>
      </bottom>
    </border>
    <border>
      <left>
        <color indexed="63"/>
      </left>
      <right style="thin"/>
      <top style="thin"/>
      <bottom>
        <color indexed="63"/>
      </bottom>
    </border>
    <border>
      <left>
        <color indexed="63"/>
      </left>
      <right>
        <color indexed="63"/>
      </right>
      <top style="thin"/>
      <bottom style="thin"/>
    </border>
    <border>
      <left style="thin"/>
      <right style="medium"/>
      <top style="thin"/>
      <bottom>
        <color indexed="63"/>
      </bottom>
    </border>
    <border>
      <left style="thin"/>
      <right style="medium"/>
      <top style="medium"/>
      <bottom style="thin"/>
    </border>
    <border>
      <left>
        <color indexed="63"/>
      </left>
      <right>
        <color indexed="63"/>
      </right>
      <top>
        <color indexed="63"/>
      </top>
      <bottom style="thin"/>
    </border>
    <border>
      <left>
        <color indexed="63"/>
      </left>
      <right style="thin"/>
      <top>
        <color indexed="63"/>
      </top>
      <bottom style="medium"/>
    </border>
    <border>
      <left style="medium"/>
      <right style="thin"/>
      <top>
        <color indexed="63"/>
      </top>
      <bottom style="medium"/>
    </border>
    <border>
      <left style="thin"/>
      <right style="thin"/>
      <top>
        <color indexed="63"/>
      </top>
      <bottom>
        <color indexed="63"/>
      </bottom>
    </border>
    <border>
      <left>
        <color indexed="63"/>
      </left>
      <right>
        <color indexed="63"/>
      </right>
      <top style="thin"/>
      <bottom style="medium"/>
    </border>
    <border>
      <left>
        <color indexed="63"/>
      </left>
      <right style="medium"/>
      <top style="thin"/>
      <bottom style="medium"/>
    </border>
    <border>
      <left style="thin"/>
      <right style="thin"/>
      <top>
        <color indexed="63"/>
      </top>
      <bottom style="medium"/>
    </border>
    <border>
      <left style="thin"/>
      <right style="double"/>
      <top style="thin"/>
      <bottom style="medium"/>
    </border>
    <border>
      <left style="thin"/>
      <right style="double"/>
      <top>
        <color indexed="63"/>
      </top>
      <bottom style="thin"/>
    </border>
    <border>
      <left style="thin"/>
      <right style="double"/>
      <top style="thin"/>
      <bottom style="thin"/>
    </border>
    <border>
      <left style="medium"/>
      <right style="medium"/>
      <top style="medium"/>
      <bottom style="thin"/>
    </border>
    <border>
      <left style="medium"/>
      <right style="medium"/>
      <top>
        <color indexed="63"/>
      </top>
      <bottom style="medium"/>
    </border>
    <border>
      <left style="medium"/>
      <right style="medium"/>
      <top style="thin"/>
      <bottom style="medium"/>
    </border>
    <border>
      <left style="medium"/>
      <right style="thin"/>
      <top style="medium"/>
      <bottom>
        <color indexed="63"/>
      </bottom>
    </border>
    <border>
      <left style="medium"/>
      <right style="thin"/>
      <top>
        <color indexed="63"/>
      </top>
      <bottom>
        <color indexed="63"/>
      </bottom>
    </border>
    <border>
      <left style="medium"/>
      <right>
        <color indexed="63"/>
      </right>
      <top>
        <color indexed="63"/>
      </top>
      <bottom>
        <color indexed="63"/>
      </bottom>
    </border>
    <border>
      <left style="thin"/>
      <right>
        <color indexed="63"/>
      </right>
      <top>
        <color indexed="63"/>
      </top>
      <bottom style="medium"/>
    </border>
    <border>
      <left style="medium"/>
      <right>
        <color indexed="63"/>
      </right>
      <top style="thin"/>
      <bottom style="medium"/>
    </border>
    <border>
      <left style="thin"/>
      <right style="medium"/>
      <top>
        <color indexed="63"/>
      </top>
      <bottom>
        <color indexed="63"/>
      </bottom>
    </border>
    <border>
      <left style="thin"/>
      <right style="medium"/>
      <top>
        <color indexed="63"/>
      </top>
      <bottom style="medium"/>
    </border>
    <border>
      <left style="thin"/>
      <right style="thin"/>
      <top style="medium"/>
      <bottom>
        <color indexed="63"/>
      </bottom>
    </border>
    <border>
      <left style="thin"/>
      <right>
        <color indexed="63"/>
      </right>
      <top style="medium"/>
      <bottom style="medium"/>
    </border>
    <border>
      <left>
        <color indexed="63"/>
      </left>
      <right>
        <color indexed="63"/>
      </right>
      <top style="medium"/>
      <bottom>
        <color indexed="63"/>
      </bottom>
    </border>
    <border>
      <left style="thin"/>
      <right>
        <color indexed="63"/>
      </right>
      <top style="medium"/>
      <bottom style="thin"/>
    </border>
    <border>
      <left>
        <color indexed="63"/>
      </left>
      <right>
        <color indexed="63"/>
      </right>
      <top style="thin"/>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thin"/>
    </border>
    <border>
      <left style="thin"/>
      <right style="double"/>
      <top style="medium"/>
      <bottom style="thin"/>
    </border>
    <border>
      <left>
        <color indexed="63"/>
      </left>
      <right style="thin"/>
      <top style="medium"/>
      <bottom>
        <color indexed="63"/>
      </bottom>
    </border>
    <border>
      <left style="thin"/>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thin"/>
    </border>
    <border>
      <left style="double"/>
      <right>
        <color indexed="63"/>
      </right>
      <top style="medium"/>
      <bottom style="thin"/>
    </border>
    <border>
      <left>
        <color indexed="63"/>
      </left>
      <right style="double"/>
      <top style="thin"/>
      <bottom style="medium"/>
    </border>
    <border>
      <left style="double"/>
      <right>
        <color indexed="63"/>
      </right>
      <top style="thin"/>
      <bottom style="thin"/>
    </border>
    <border>
      <left style="double"/>
      <right>
        <color indexed="63"/>
      </right>
      <top style="thin"/>
      <bottom style="medium"/>
    </border>
    <border>
      <left>
        <color indexed="63"/>
      </left>
      <right style="double"/>
      <top style="medium"/>
      <bottom style="thin"/>
    </border>
    <border>
      <left>
        <color indexed="63"/>
      </left>
      <right style="double"/>
      <top style="medium"/>
      <bottom style="medium"/>
    </border>
    <border>
      <left style="double"/>
      <right>
        <color indexed="63"/>
      </right>
      <top style="medium"/>
      <bottom style="medium"/>
    </border>
    <border diagonalDown="1">
      <left style="medium"/>
      <right style="medium"/>
      <top style="thin"/>
      <bottom>
        <color indexed="63"/>
      </bottom>
      <diagonal style="thin"/>
    </border>
    <border diagonalDown="1">
      <left style="medium"/>
      <right style="medium"/>
      <top>
        <color indexed="63"/>
      </top>
      <bottom style="medium"/>
      <diagonal style="thin"/>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style="medium"/>
      <right>
        <color indexed="63"/>
      </right>
      <top>
        <color indexed="63"/>
      </top>
      <bottom style="medium"/>
      <diagonal style="thin"/>
    </border>
    <border diagonalDown="1">
      <left>
        <color indexed="63"/>
      </left>
      <right>
        <color indexed="63"/>
      </right>
      <top>
        <color indexed="63"/>
      </top>
      <bottom style="medium"/>
      <diagonal style="thin"/>
    </border>
    <border diagonalDown="1">
      <left style="medium"/>
      <right style="medium"/>
      <top>
        <color indexed="63"/>
      </top>
      <bottom>
        <color indexed="63"/>
      </bottom>
      <diagonal style="thin"/>
    </border>
    <border>
      <left>
        <color indexed="63"/>
      </left>
      <right style="medium"/>
      <top style="medium"/>
      <bottom>
        <color indexed="63"/>
      </bottom>
    </border>
    <border>
      <left>
        <color indexed="63"/>
      </left>
      <right style="medium"/>
      <top>
        <color indexed="63"/>
      </top>
      <bottom>
        <color indexed="63"/>
      </bottom>
    </border>
    <border>
      <left style="thin"/>
      <right>
        <color indexed="63"/>
      </right>
      <top style="dotted"/>
      <bottom style="medium"/>
    </border>
    <border>
      <left style="thin"/>
      <right style="thin"/>
      <top>
        <color indexed="63"/>
      </top>
      <bottom style="dott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0" borderId="0" applyNumberFormat="0" applyFill="0" applyBorder="0" applyAlignment="0" applyProtection="0"/>
    <xf numFmtId="0" fontId="26" fillId="20" borderId="1" applyNumberFormat="0" applyAlignment="0" applyProtection="0"/>
    <xf numFmtId="0" fontId="27" fillId="21"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22" borderId="2" applyNumberFormat="0" applyFont="0" applyAlignment="0" applyProtection="0"/>
    <xf numFmtId="0" fontId="28" fillId="0" borderId="3" applyNumberFormat="0" applyFill="0" applyAlignment="0" applyProtection="0"/>
    <xf numFmtId="0" fontId="29" fillId="3" borderId="0" applyNumberFormat="0" applyBorder="0" applyAlignment="0" applyProtection="0"/>
    <xf numFmtId="0" fontId="30"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23"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7" borderId="4" applyNumberFormat="0" applyAlignment="0" applyProtection="0"/>
    <xf numFmtId="0" fontId="18" fillId="0" borderId="0" applyNumberFormat="0" applyFill="0" applyBorder="0" applyAlignment="0" applyProtection="0"/>
    <xf numFmtId="0" fontId="38" fillId="4" borderId="0" applyNumberFormat="0" applyBorder="0" applyAlignment="0" applyProtection="0"/>
  </cellStyleXfs>
  <cellXfs count="554">
    <xf numFmtId="0" fontId="0" fillId="0" borderId="0" xfId="0" applyAlignment="1">
      <alignment/>
    </xf>
    <xf numFmtId="0" fontId="0" fillId="0" borderId="0" xfId="0" applyAlignment="1">
      <alignment horizontal="center"/>
    </xf>
    <xf numFmtId="0" fontId="0" fillId="0" borderId="10" xfId="0" applyBorder="1" applyAlignment="1">
      <alignment horizontal="center"/>
    </xf>
    <xf numFmtId="0" fontId="0" fillId="0" borderId="0" xfId="0" applyFill="1" applyBorder="1" applyAlignment="1">
      <alignment horizontal="center"/>
    </xf>
    <xf numFmtId="0" fontId="0" fillId="0" borderId="0" xfId="0" applyBorder="1" applyAlignment="1">
      <alignment horizontal="left"/>
    </xf>
    <xf numFmtId="0" fontId="0" fillId="0" borderId="0" xfId="0" applyFill="1" applyBorder="1" applyAlignment="1">
      <alignment horizontal="left"/>
    </xf>
    <xf numFmtId="0" fontId="0" fillId="24" borderId="10" xfId="0" applyFill="1" applyBorder="1" applyAlignment="1">
      <alignment horizontal="center"/>
    </xf>
    <xf numFmtId="0" fontId="0" fillId="0" borderId="11" xfId="0" applyFill="1" applyBorder="1" applyAlignment="1">
      <alignment horizontal="center" vertical="center"/>
    </xf>
    <xf numFmtId="0" fontId="0" fillId="4" borderId="12" xfId="0" applyFill="1" applyBorder="1" applyAlignment="1">
      <alignment horizontal="center"/>
    </xf>
    <xf numFmtId="0" fontId="0" fillId="4" borderId="13" xfId="0" applyFill="1" applyBorder="1" applyAlignment="1">
      <alignment horizontal="center"/>
    </xf>
    <xf numFmtId="0" fontId="0" fillId="4" borderId="13" xfId="0" applyFill="1" applyBorder="1" applyAlignment="1">
      <alignment/>
    </xf>
    <xf numFmtId="0" fontId="0" fillId="4" borderId="14" xfId="0" applyFill="1" applyBorder="1" applyAlignment="1">
      <alignment/>
    </xf>
    <xf numFmtId="0" fontId="0" fillId="4" borderId="15" xfId="0" applyFill="1" applyBorder="1" applyAlignment="1">
      <alignment horizontal="center"/>
    </xf>
    <xf numFmtId="0" fontId="0" fillId="4" borderId="10" xfId="0" applyFill="1" applyBorder="1" applyAlignment="1">
      <alignment horizontal="center"/>
    </xf>
    <xf numFmtId="0" fontId="0" fillId="4" borderId="10" xfId="0" applyFill="1" applyBorder="1" applyAlignment="1">
      <alignment/>
    </xf>
    <xf numFmtId="0" fontId="0" fillId="4" borderId="16" xfId="0" applyFill="1" applyBorder="1" applyAlignment="1">
      <alignment/>
    </xf>
    <xf numFmtId="0" fontId="0" fillId="4" borderId="17" xfId="0" applyFill="1" applyBorder="1" applyAlignment="1">
      <alignment horizontal="center"/>
    </xf>
    <xf numFmtId="0" fontId="0" fillId="4" borderId="11" xfId="0" applyFill="1" applyBorder="1" applyAlignment="1">
      <alignment horizontal="center"/>
    </xf>
    <xf numFmtId="0" fontId="0" fillId="4" borderId="11" xfId="0" applyFill="1" applyBorder="1" applyAlignment="1">
      <alignment/>
    </xf>
    <xf numFmtId="0" fontId="0" fillId="4" borderId="18" xfId="0" applyFill="1" applyBorder="1" applyAlignment="1">
      <alignment/>
    </xf>
    <xf numFmtId="0" fontId="0" fillId="0" borderId="0" xfId="0" applyAlignment="1">
      <alignment horizontal="left"/>
    </xf>
    <xf numFmtId="0" fontId="0" fillId="0" borderId="0" xfId="0" applyAlignment="1" quotePrefix="1">
      <alignment/>
    </xf>
    <xf numFmtId="0" fontId="0" fillId="0" borderId="0" xfId="0" applyFill="1" applyBorder="1" applyAlignment="1" quotePrefix="1">
      <alignment horizontal="left"/>
    </xf>
    <xf numFmtId="0" fontId="0" fillId="0" borderId="10" xfId="0" applyFill="1" applyBorder="1" applyAlignment="1">
      <alignment horizontal="center"/>
    </xf>
    <xf numFmtId="0" fontId="0" fillId="0" borderId="19" xfId="0" applyBorder="1" applyAlignment="1">
      <alignment horizontal="center"/>
    </xf>
    <xf numFmtId="0" fontId="0" fillId="0" borderId="0" xfId="0" applyFill="1" applyAlignment="1">
      <alignment/>
    </xf>
    <xf numFmtId="0" fontId="0" fillId="0" borderId="0" xfId="0" applyFill="1" applyBorder="1" applyAlignment="1">
      <alignment/>
    </xf>
    <xf numFmtId="0" fontId="0" fillId="0" borderId="19" xfId="0" applyFill="1" applyBorder="1" applyAlignment="1">
      <alignment horizontal="center"/>
    </xf>
    <xf numFmtId="0" fontId="0" fillId="0" borderId="0" xfId="0" applyFill="1" applyAlignment="1" quotePrefix="1">
      <alignment/>
    </xf>
    <xf numFmtId="0" fontId="0" fillId="0" borderId="0" xfId="0" applyFill="1" applyAlignment="1">
      <alignment horizontal="left"/>
    </xf>
    <xf numFmtId="0" fontId="11" fillId="0" borderId="0" xfId="0" applyFont="1" applyAlignment="1">
      <alignment/>
    </xf>
    <xf numFmtId="0" fontId="11" fillId="0" borderId="0" xfId="0" applyFont="1" applyFill="1" applyBorder="1" applyAlignment="1">
      <alignment horizontal="center"/>
    </xf>
    <xf numFmtId="0" fontId="0" fillId="0" borderId="0" xfId="0" applyFill="1" applyAlignment="1">
      <alignment horizontal="center"/>
    </xf>
    <xf numFmtId="0" fontId="0" fillId="0" borderId="0" xfId="0" applyFill="1" applyAlignment="1" quotePrefix="1">
      <alignment horizontal="center"/>
    </xf>
    <xf numFmtId="0" fontId="0" fillId="0" borderId="10" xfId="0" applyFill="1" applyBorder="1" applyAlignment="1">
      <alignment horizontal="center" vertical="center"/>
    </xf>
    <xf numFmtId="0" fontId="0" fillId="0" borderId="0" xfId="0" applyFill="1" applyAlignment="1">
      <alignment vertical="center"/>
    </xf>
    <xf numFmtId="0" fontId="0" fillId="0" borderId="10" xfId="0" applyFill="1" applyBorder="1" applyAlignment="1">
      <alignment/>
    </xf>
    <xf numFmtId="0" fontId="7" fillId="0" borderId="0" xfId="0" applyFont="1" applyFill="1" applyAlignment="1">
      <alignment/>
    </xf>
    <xf numFmtId="0" fontId="9" fillId="0" borderId="0" xfId="0" applyFont="1" applyFill="1" applyAlignment="1">
      <alignment/>
    </xf>
    <xf numFmtId="0" fontId="0" fillId="0" borderId="20" xfId="0" applyFill="1" applyBorder="1" applyAlignment="1">
      <alignment horizontal="center" vertical="center"/>
    </xf>
    <xf numFmtId="0" fontId="0" fillId="0" borderId="20" xfId="0" applyFill="1" applyBorder="1" applyAlignment="1">
      <alignment horizontal="center" vertical="center" shrinkToFit="1"/>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0" fillId="0" borderId="0" xfId="0" applyFill="1" applyAlignment="1">
      <alignment horizontal="center" vertical="center"/>
    </xf>
    <xf numFmtId="0" fontId="0" fillId="0" borderId="12" xfId="0" applyFill="1" applyBorder="1" applyAlignment="1">
      <alignment horizontal="center"/>
    </xf>
    <xf numFmtId="0" fontId="0" fillId="0" borderId="13" xfId="0" applyFill="1" applyBorder="1" applyAlignment="1">
      <alignment horizontal="center"/>
    </xf>
    <xf numFmtId="0" fontId="0" fillId="0" borderId="13" xfId="0" applyFill="1" applyBorder="1" applyAlignment="1">
      <alignment/>
    </xf>
    <xf numFmtId="0" fontId="0" fillId="0" borderId="14" xfId="0" applyFill="1" applyBorder="1" applyAlignment="1">
      <alignment/>
    </xf>
    <xf numFmtId="0" fontId="0" fillId="0" borderId="15" xfId="0" applyFill="1" applyBorder="1" applyAlignment="1">
      <alignment horizontal="center"/>
    </xf>
    <xf numFmtId="0" fontId="0" fillId="0" borderId="16" xfId="0" applyFill="1" applyBorder="1" applyAlignment="1">
      <alignment/>
    </xf>
    <xf numFmtId="0" fontId="0" fillId="0" borderId="17" xfId="0" applyFill="1" applyBorder="1" applyAlignment="1">
      <alignment horizontal="center"/>
    </xf>
    <xf numFmtId="0" fontId="0" fillId="0" borderId="11" xfId="0" applyFill="1" applyBorder="1" applyAlignment="1">
      <alignment horizontal="center"/>
    </xf>
    <xf numFmtId="0" fontId="0" fillId="0" borderId="11" xfId="0" applyFill="1" applyBorder="1" applyAlignment="1">
      <alignment/>
    </xf>
    <xf numFmtId="0" fontId="0" fillId="0" borderId="18" xfId="0" applyFill="1" applyBorder="1" applyAlignment="1">
      <alignment/>
    </xf>
    <xf numFmtId="0" fontId="0" fillId="0" borderId="21" xfId="0" applyFill="1" applyBorder="1" applyAlignment="1">
      <alignment/>
    </xf>
    <xf numFmtId="0" fontId="0" fillId="0" borderId="22" xfId="0" applyFill="1" applyBorder="1" applyAlignment="1">
      <alignment/>
    </xf>
    <xf numFmtId="0" fontId="0" fillId="0" borderId="23" xfId="0" applyFill="1" applyBorder="1" applyAlignment="1">
      <alignment/>
    </xf>
    <xf numFmtId="0" fontId="0" fillId="0" borderId="24" xfId="0" applyFill="1" applyBorder="1" applyAlignment="1">
      <alignment/>
    </xf>
    <xf numFmtId="0" fontId="12" fillId="0" borderId="0" xfId="0" applyFont="1" applyFill="1" applyAlignment="1">
      <alignment/>
    </xf>
    <xf numFmtId="0" fontId="13" fillId="0" borderId="0" xfId="0" applyFont="1" applyFill="1" applyAlignment="1">
      <alignment/>
    </xf>
    <xf numFmtId="0" fontId="13" fillId="0" borderId="0" xfId="0" applyFont="1" applyFill="1" applyAlignment="1">
      <alignment horizontal="center"/>
    </xf>
    <xf numFmtId="0" fontId="0" fillId="0" borderId="15" xfId="0" applyFill="1" applyBorder="1" applyAlignment="1">
      <alignment horizontal="center" vertical="center"/>
    </xf>
    <xf numFmtId="0" fontId="0" fillId="0" borderId="19" xfId="0" applyFill="1" applyBorder="1" applyAlignment="1">
      <alignment horizontal="center" vertical="center"/>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0" fillId="0" borderId="30" xfId="0" applyFill="1" applyBorder="1" applyAlignment="1">
      <alignment horizontal="center" vertical="center"/>
    </xf>
    <xf numFmtId="0" fontId="0" fillId="0" borderId="31" xfId="0" applyFill="1" applyBorder="1" applyAlignment="1">
      <alignment horizontal="center" vertical="center"/>
    </xf>
    <xf numFmtId="0" fontId="0" fillId="0" borderId="32" xfId="0" applyFill="1" applyBorder="1" applyAlignment="1">
      <alignment horizontal="center" vertical="center"/>
    </xf>
    <xf numFmtId="0" fontId="0" fillId="0" borderId="24" xfId="0" applyFill="1" applyBorder="1" applyAlignment="1">
      <alignment horizontal="center" vertical="center"/>
    </xf>
    <xf numFmtId="0" fontId="0" fillId="0" borderId="33" xfId="0" applyFill="1" applyBorder="1" applyAlignment="1">
      <alignment horizontal="center" vertical="center"/>
    </xf>
    <xf numFmtId="0" fontId="0" fillId="0" borderId="34" xfId="0" applyFill="1" applyBorder="1" applyAlignment="1">
      <alignment horizontal="center" vertical="center"/>
    </xf>
    <xf numFmtId="0" fontId="12" fillId="0" borderId="0" xfId="0" applyFont="1" applyFill="1" applyAlignment="1">
      <alignment horizontal="left" vertical="center"/>
    </xf>
    <xf numFmtId="0" fontId="14" fillId="0" borderId="0" xfId="0" applyFont="1" applyFill="1" applyAlignment="1">
      <alignment horizontal="center" vertical="center"/>
    </xf>
    <xf numFmtId="0" fontId="14" fillId="0" borderId="0" xfId="0" applyFont="1" applyFill="1" applyAlignment="1">
      <alignment vertical="center"/>
    </xf>
    <xf numFmtId="0" fontId="14" fillId="0" borderId="0" xfId="0" applyFont="1" applyFill="1" applyBorder="1" applyAlignment="1">
      <alignment horizontal="center" vertical="center"/>
    </xf>
    <xf numFmtId="0" fontId="14" fillId="0" borderId="0" xfId="0" applyFont="1" applyFill="1" applyBorder="1" applyAlignment="1">
      <alignment horizontal="left" vertical="center"/>
    </xf>
    <xf numFmtId="0" fontId="11" fillId="0" borderId="0" xfId="0" applyFont="1" applyFill="1" applyBorder="1" applyAlignment="1">
      <alignment horizontal="right"/>
    </xf>
    <xf numFmtId="0" fontId="0" fillId="0" borderId="21" xfId="0" applyFill="1" applyBorder="1" applyAlignment="1">
      <alignment horizontal="center" vertical="center"/>
    </xf>
    <xf numFmtId="0" fontId="0" fillId="0" borderId="16" xfId="0" applyFill="1" applyBorder="1" applyAlignment="1">
      <alignment horizontal="center" vertical="center"/>
    </xf>
    <xf numFmtId="38" fontId="0" fillId="0" borderId="0" xfId="49" applyFont="1" applyFill="1" applyAlignment="1">
      <alignment/>
    </xf>
    <xf numFmtId="0" fontId="0" fillId="0" borderId="35" xfId="0" applyFont="1" applyFill="1" applyBorder="1" applyAlignment="1">
      <alignment horizontal="center" vertical="center" shrinkToFit="1"/>
    </xf>
    <xf numFmtId="0" fontId="0" fillId="4" borderId="36" xfId="0" applyFill="1" applyBorder="1" applyAlignment="1">
      <alignment/>
    </xf>
    <xf numFmtId="0" fontId="9" fillId="0" borderId="0" xfId="0" applyFont="1" applyFill="1" applyAlignment="1">
      <alignment horizontal="center"/>
    </xf>
    <xf numFmtId="38" fontId="0" fillId="0" borderId="0" xfId="49" applyFont="1" applyAlignment="1">
      <alignment/>
    </xf>
    <xf numFmtId="38" fontId="6" fillId="0" borderId="0" xfId="49" applyFont="1" applyAlignment="1">
      <alignment/>
    </xf>
    <xf numFmtId="38" fontId="10" fillId="0" borderId="0" xfId="49" applyFont="1" applyAlignment="1">
      <alignment/>
    </xf>
    <xf numFmtId="38" fontId="10" fillId="0" borderId="0" xfId="49" applyFont="1" applyAlignment="1">
      <alignment horizontal="center"/>
    </xf>
    <xf numFmtId="38" fontId="0" fillId="0" borderId="20" xfId="49" applyFont="1" applyBorder="1" applyAlignment="1">
      <alignment horizontal="center" shrinkToFit="1"/>
    </xf>
    <xf numFmtId="38" fontId="0" fillId="0" borderId="0" xfId="49" applyFont="1" applyAlignment="1">
      <alignment vertical="top" textRotation="255"/>
    </xf>
    <xf numFmtId="38" fontId="0" fillId="0" borderId="37" xfId="49" applyFont="1" applyBorder="1" applyAlignment="1">
      <alignment vertical="center"/>
    </xf>
    <xf numFmtId="38" fontId="0" fillId="0" borderId="38" xfId="49" applyFont="1" applyBorder="1" applyAlignment="1">
      <alignment horizontal="right"/>
    </xf>
    <xf numFmtId="38" fontId="0" fillId="0" borderId="39" xfId="49" applyFont="1" applyBorder="1" applyAlignment="1">
      <alignment/>
    </xf>
    <xf numFmtId="38" fontId="0" fillId="0" borderId="35" xfId="49" applyFont="1" applyBorder="1" applyAlignment="1">
      <alignment/>
    </xf>
    <xf numFmtId="38" fontId="0" fillId="0" borderId="20" xfId="49" applyFont="1" applyBorder="1" applyAlignment="1">
      <alignment/>
    </xf>
    <xf numFmtId="38" fontId="0" fillId="0" borderId="40" xfId="49" applyFont="1" applyBorder="1" applyAlignment="1">
      <alignment/>
    </xf>
    <xf numFmtId="38" fontId="0" fillId="0" borderId="34" xfId="49" applyFont="1" applyBorder="1" applyAlignment="1">
      <alignment horizontal="right"/>
    </xf>
    <xf numFmtId="38" fontId="0" fillId="0" borderId="15" xfId="49" applyFont="1" applyBorder="1" applyAlignment="1">
      <alignment/>
    </xf>
    <xf numFmtId="38" fontId="0" fillId="0" borderId="25" xfId="49" applyFont="1" applyBorder="1" applyAlignment="1">
      <alignment/>
    </xf>
    <xf numFmtId="38" fontId="0" fillId="0" borderId="10" xfId="49" applyFont="1" applyBorder="1" applyAlignment="1">
      <alignment/>
    </xf>
    <xf numFmtId="38" fontId="0" fillId="0" borderId="13" xfId="49" applyFont="1" applyBorder="1" applyAlignment="1">
      <alignment/>
    </xf>
    <xf numFmtId="38" fontId="0" fillId="0" borderId="41" xfId="49" applyFont="1" applyBorder="1" applyAlignment="1">
      <alignment/>
    </xf>
    <xf numFmtId="38" fontId="0" fillId="0" borderId="42" xfId="49" applyFont="1" applyBorder="1" applyAlignment="1">
      <alignment horizontal="right"/>
    </xf>
    <xf numFmtId="38" fontId="0" fillId="0" borderId="43" xfId="49" applyFont="1" applyBorder="1" applyAlignment="1">
      <alignment horizontal="right" vertical="top"/>
    </xf>
    <xf numFmtId="38" fontId="0" fillId="0" borderId="44" xfId="49" applyFont="1" applyBorder="1" applyAlignment="1">
      <alignment horizontal="right" vertical="top"/>
    </xf>
    <xf numFmtId="38" fontId="0" fillId="0" borderId="45" xfId="49" applyFont="1" applyBorder="1" applyAlignment="1">
      <alignment horizontal="center" vertical="center"/>
    </xf>
    <xf numFmtId="0" fontId="16" fillId="0" borderId="0" xfId="0" applyFont="1" applyFill="1" applyAlignment="1">
      <alignment/>
    </xf>
    <xf numFmtId="0" fontId="0" fillId="0" borderId="0" xfId="0" applyFont="1" applyFill="1" applyBorder="1" applyAlignment="1">
      <alignment horizontal="left"/>
    </xf>
    <xf numFmtId="0" fontId="16" fillId="0" borderId="0" xfId="0" applyFont="1" applyFill="1" applyAlignment="1">
      <alignment horizontal="center" vertical="center"/>
    </xf>
    <xf numFmtId="0" fontId="16" fillId="0" borderId="0" xfId="0" applyFont="1" applyFill="1" applyBorder="1" applyAlignment="1">
      <alignment horizontal="center" vertical="center"/>
    </xf>
    <xf numFmtId="0" fontId="16" fillId="0" borderId="0" xfId="0" applyFont="1" applyFill="1" applyAlignment="1">
      <alignment vertical="center"/>
    </xf>
    <xf numFmtId="38" fontId="16" fillId="0" borderId="0" xfId="49" applyFont="1" applyFill="1" applyAlignment="1">
      <alignment horizontal="center" vertical="center"/>
    </xf>
    <xf numFmtId="38" fontId="16" fillId="0" borderId="0" xfId="49" applyFont="1" applyFill="1" applyAlignment="1">
      <alignment vertical="center"/>
    </xf>
    <xf numFmtId="0" fontId="16" fillId="0" borderId="0" xfId="0" applyFont="1" applyFill="1" applyBorder="1" applyAlignment="1">
      <alignment horizontal="left"/>
    </xf>
    <xf numFmtId="0" fontId="0" fillId="0" borderId="46" xfId="0" applyFill="1" applyBorder="1" applyAlignment="1">
      <alignment horizontal="center" vertical="center"/>
    </xf>
    <xf numFmtId="0" fontId="0" fillId="0" borderId="0" xfId="0" applyFill="1" applyAlignment="1">
      <alignment shrinkToFit="1"/>
    </xf>
    <xf numFmtId="0" fontId="0" fillId="0" borderId="47" xfId="0" applyFill="1" applyBorder="1" applyAlignment="1">
      <alignment horizontal="center" vertical="center"/>
    </xf>
    <xf numFmtId="0" fontId="16" fillId="0" borderId="0" xfId="0" applyFont="1" applyFill="1" applyBorder="1" applyAlignment="1">
      <alignment vertical="center"/>
    </xf>
    <xf numFmtId="0" fontId="0" fillId="0" borderId="48" xfId="0" applyFill="1" applyBorder="1" applyAlignment="1">
      <alignment horizontal="center" vertical="center"/>
    </xf>
    <xf numFmtId="0" fontId="0" fillId="0" borderId="49" xfId="0" applyFill="1" applyBorder="1" applyAlignment="1">
      <alignment horizontal="center" vertical="center"/>
    </xf>
    <xf numFmtId="0" fontId="0" fillId="0" borderId="50" xfId="0" applyFill="1" applyBorder="1" applyAlignment="1">
      <alignment horizontal="center" vertical="center"/>
    </xf>
    <xf numFmtId="0" fontId="0" fillId="0" borderId="51" xfId="0" applyFill="1" applyBorder="1" applyAlignment="1">
      <alignment horizontal="center" vertical="center"/>
    </xf>
    <xf numFmtId="0" fontId="0" fillId="0" borderId="52" xfId="0" applyFill="1" applyBorder="1" applyAlignment="1">
      <alignment horizontal="center" vertical="center"/>
    </xf>
    <xf numFmtId="0" fontId="0" fillId="0" borderId="53" xfId="0" applyFill="1" applyBorder="1" applyAlignment="1">
      <alignment horizontal="center" vertical="center"/>
    </xf>
    <xf numFmtId="0" fontId="0" fillId="0" borderId="54" xfId="0" applyFill="1" applyBorder="1" applyAlignment="1">
      <alignment horizontal="center" vertical="center"/>
    </xf>
    <xf numFmtId="0" fontId="2" fillId="0" borderId="46" xfId="0" applyFont="1" applyFill="1" applyBorder="1" applyAlignment="1">
      <alignment horizontal="left"/>
    </xf>
    <xf numFmtId="38" fontId="0" fillId="0" borderId="25" xfId="49" applyFont="1" applyBorder="1" applyAlignment="1">
      <alignment vertical="center"/>
    </xf>
    <xf numFmtId="38" fontId="0" fillId="0" borderId="15" xfId="49" applyFont="1" applyBorder="1" applyAlignment="1">
      <alignment vertical="center"/>
    </xf>
    <xf numFmtId="38" fontId="0" fillId="0" borderId="0" xfId="49" applyFont="1" applyAlignment="1">
      <alignment vertical="center"/>
    </xf>
    <xf numFmtId="0" fontId="0" fillId="0" borderId="55" xfId="0" applyFill="1" applyBorder="1" applyAlignment="1">
      <alignment horizontal="center" vertical="center"/>
    </xf>
    <xf numFmtId="0" fontId="0" fillId="0" borderId="56" xfId="0" applyFill="1" applyBorder="1" applyAlignment="1">
      <alignment horizontal="center"/>
    </xf>
    <xf numFmtId="0" fontId="0" fillId="4" borderId="13" xfId="0" applyFill="1" applyBorder="1" applyAlignment="1" applyProtection="1">
      <alignment horizontal="center"/>
      <protection locked="0"/>
    </xf>
    <xf numFmtId="0" fontId="0" fillId="0" borderId="13" xfId="0" applyFill="1" applyBorder="1" applyAlignment="1" applyProtection="1">
      <alignment horizontal="center"/>
      <protection locked="0"/>
    </xf>
    <xf numFmtId="0" fontId="0" fillId="0" borderId="11" xfId="0" applyFill="1" applyBorder="1" applyAlignment="1" applyProtection="1">
      <alignment horizontal="center"/>
      <protection locked="0"/>
    </xf>
    <xf numFmtId="0" fontId="0" fillId="4" borderId="11" xfId="0" applyFill="1" applyBorder="1" applyAlignment="1" applyProtection="1">
      <alignment horizontal="center"/>
      <protection locked="0"/>
    </xf>
    <xf numFmtId="0" fontId="0" fillId="0" borderId="26" xfId="0" applyFill="1" applyBorder="1" applyAlignment="1" applyProtection="1">
      <alignment shrinkToFit="1"/>
      <protection locked="0"/>
    </xf>
    <xf numFmtId="0" fontId="7" fillId="0" borderId="0" xfId="0" applyFont="1" applyFill="1" applyAlignment="1" applyProtection="1">
      <alignment/>
      <protection locked="0"/>
    </xf>
    <xf numFmtId="0" fontId="0" fillId="0" borderId="0" xfId="0" applyFill="1" applyAlignment="1" applyProtection="1">
      <alignment horizontal="center"/>
      <protection locked="0"/>
    </xf>
    <xf numFmtId="0" fontId="0" fillId="0" borderId="11" xfId="0" applyFill="1" applyBorder="1" applyAlignment="1" applyProtection="1">
      <alignment horizontal="center" vertical="center"/>
      <protection locked="0"/>
    </xf>
    <xf numFmtId="0" fontId="0" fillId="0" borderId="57" xfId="0" applyFill="1" applyBorder="1" applyAlignment="1" applyProtection="1">
      <alignment horizontal="center"/>
      <protection locked="0"/>
    </xf>
    <xf numFmtId="0" fontId="0" fillId="0" borderId="36" xfId="0" applyFill="1" applyBorder="1" applyAlignment="1" applyProtection="1">
      <alignment horizontal="center"/>
      <protection locked="0"/>
    </xf>
    <xf numFmtId="0" fontId="0" fillId="0" borderId="46" xfId="0" applyFill="1" applyBorder="1" applyAlignment="1" applyProtection="1">
      <alignment horizontal="center" vertical="center"/>
      <protection locked="0"/>
    </xf>
    <xf numFmtId="0" fontId="0" fillId="0" borderId="58" xfId="0" applyFill="1" applyBorder="1" applyAlignment="1">
      <alignment horizontal="center" vertical="center"/>
    </xf>
    <xf numFmtId="0" fontId="0" fillId="0" borderId="58" xfId="0" applyFill="1" applyBorder="1" applyAlignment="1" applyProtection="1">
      <alignment horizontal="center" vertical="center"/>
      <protection locked="0"/>
    </xf>
    <xf numFmtId="0" fontId="0" fillId="4" borderId="43" xfId="0" applyFill="1" applyBorder="1" applyAlignment="1">
      <alignment/>
    </xf>
    <xf numFmtId="0" fontId="0" fillId="0" borderId="43" xfId="0" applyFill="1" applyBorder="1" applyAlignment="1">
      <alignment/>
    </xf>
    <xf numFmtId="0" fontId="0" fillId="0" borderId="36" xfId="0" applyFill="1" applyBorder="1" applyAlignment="1">
      <alignment/>
    </xf>
    <xf numFmtId="0" fontId="0" fillId="4" borderId="38" xfId="0" applyFill="1" applyBorder="1" applyAlignment="1">
      <alignment/>
    </xf>
    <xf numFmtId="0" fontId="0" fillId="4" borderId="20" xfId="0" applyFill="1" applyBorder="1" applyAlignment="1">
      <alignment/>
    </xf>
    <xf numFmtId="0" fontId="0" fillId="4" borderId="35" xfId="0" applyFill="1" applyBorder="1" applyAlignment="1">
      <alignment/>
    </xf>
    <xf numFmtId="0" fontId="0" fillId="4" borderId="52" xfId="0" applyFill="1" applyBorder="1" applyAlignment="1">
      <alignment/>
    </xf>
    <xf numFmtId="0" fontId="0" fillId="0" borderId="44" xfId="0" applyFill="1" applyBorder="1" applyAlignment="1">
      <alignment/>
    </xf>
    <xf numFmtId="0" fontId="0" fillId="0" borderId="54" xfId="0" applyFill="1" applyBorder="1" applyAlignment="1">
      <alignment/>
    </xf>
    <xf numFmtId="0" fontId="0" fillId="0" borderId="59" xfId="0" applyFill="1" applyBorder="1" applyAlignment="1">
      <alignment/>
    </xf>
    <xf numFmtId="0" fontId="0" fillId="0" borderId="38" xfId="0" applyFill="1" applyBorder="1" applyAlignment="1">
      <alignment/>
    </xf>
    <xf numFmtId="0" fontId="0" fillId="0" borderId="20" xfId="0" applyFill="1" applyBorder="1" applyAlignment="1">
      <alignment/>
    </xf>
    <xf numFmtId="0" fontId="0" fillId="0" borderId="35" xfId="0" applyFill="1" applyBorder="1" applyAlignment="1">
      <alignment/>
    </xf>
    <xf numFmtId="0" fontId="0" fillId="0" borderId="52" xfId="0" applyFill="1" applyBorder="1" applyAlignment="1">
      <alignment/>
    </xf>
    <xf numFmtId="0" fontId="0" fillId="4" borderId="44" xfId="0" applyFill="1" applyBorder="1" applyAlignment="1">
      <alignment/>
    </xf>
    <xf numFmtId="0" fontId="0" fillId="4" borderId="54" xfId="0" applyFill="1" applyBorder="1" applyAlignment="1">
      <alignment/>
    </xf>
    <xf numFmtId="0" fontId="0" fillId="4" borderId="59" xfId="0" applyFill="1" applyBorder="1" applyAlignment="1">
      <alignment/>
    </xf>
    <xf numFmtId="0" fontId="14" fillId="0" borderId="17" xfId="0" applyFont="1" applyFill="1" applyBorder="1" applyAlignment="1">
      <alignment horizontal="center" vertical="center" shrinkToFit="1"/>
    </xf>
    <xf numFmtId="0" fontId="14" fillId="0" borderId="60" xfId="0" applyFont="1" applyFill="1" applyBorder="1" applyAlignment="1">
      <alignment horizontal="center" vertical="center" shrinkToFit="1"/>
    </xf>
    <xf numFmtId="0" fontId="14" fillId="0" borderId="27" xfId="0" applyFont="1" applyFill="1" applyBorder="1" applyAlignment="1">
      <alignment horizontal="center" vertical="center" shrinkToFit="1"/>
    </xf>
    <xf numFmtId="0" fontId="14" fillId="0" borderId="11" xfId="0" applyFont="1" applyFill="1" applyBorder="1" applyAlignment="1">
      <alignment horizontal="center" vertical="center" shrinkToFit="1"/>
    </xf>
    <xf numFmtId="0" fontId="14" fillId="0" borderId="18" xfId="0" applyFont="1" applyFill="1" applyBorder="1" applyAlignment="1">
      <alignment horizontal="center" vertical="center" shrinkToFit="1"/>
    </xf>
    <xf numFmtId="0" fontId="14" fillId="0" borderId="0" xfId="0" applyFont="1" applyFill="1" applyAlignment="1">
      <alignment horizontal="center" vertical="center" shrinkToFit="1"/>
    </xf>
    <xf numFmtId="0" fontId="14" fillId="4" borderId="12" xfId="0" applyFont="1" applyFill="1" applyBorder="1" applyAlignment="1">
      <alignment horizontal="center" vertical="center" shrinkToFit="1"/>
    </xf>
    <xf numFmtId="0" fontId="14" fillId="4" borderId="61" xfId="0" applyFont="1" applyFill="1" applyBorder="1" applyAlignment="1">
      <alignment horizontal="center" vertical="center" shrinkToFit="1"/>
    </xf>
    <xf numFmtId="0" fontId="14" fillId="0" borderId="0" xfId="0" applyFont="1" applyFill="1" applyAlignment="1">
      <alignment vertical="center" shrinkToFit="1"/>
    </xf>
    <xf numFmtId="0" fontId="14" fillId="0" borderId="12" xfId="0" applyFont="1" applyFill="1" applyBorder="1" applyAlignment="1">
      <alignment horizontal="center" vertical="center" shrinkToFit="1"/>
    </xf>
    <xf numFmtId="0" fontId="14" fillId="0" borderId="61" xfId="0" applyFont="1" applyFill="1" applyBorder="1" applyAlignment="1">
      <alignment horizontal="center" vertical="center" shrinkToFit="1"/>
    </xf>
    <xf numFmtId="0" fontId="14" fillId="0" borderId="36" xfId="0" applyFont="1" applyFill="1" applyBorder="1" applyAlignment="1">
      <alignment horizontal="center" vertical="center" shrinkToFit="1"/>
    </xf>
    <xf numFmtId="0" fontId="14" fillId="0" borderId="13" xfId="0" applyFont="1" applyFill="1" applyBorder="1" applyAlignment="1">
      <alignment horizontal="center" vertical="center" shrinkToFit="1"/>
    </xf>
    <xf numFmtId="0" fontId="14" fillId="0" borderId="14" xfId="0" applyFont="1" applyFill="1" applyBorder="1" applyAlignment="1">
      <alignment horizontal="center" vertical="center" shrinkToFit="1"/>
    </xf>
    <xf numFmtId="0" fontId="14" fillId="4" borderId="15" xfId="0" applyFont="1" applyFill="1" applyBorder="1" applyAlignment="1">
      <alignment horizontal="center" vertical="center" shrinkToFit="1"/>
    </xf>
    <xf numFmtId="0" fontId="14" fillId="4" borderId="62" xfId="0" applyFont="1" applyFill="1" applyBorder="1" applyAlignment="1">
      <alignment horizontal="center" vertical="center" shrinkToFit="1"/>
    </xf>
    <xf numFmtId="0" fontId="14" fillId="0" borderId="15" xfId="0" applyFont="1" applyFill="1" applyBorder="1" applyAlignment="1">
      <alignment horizontal="center" vertical="center" shrinkToFit="1"/>
    </xf>
    <xf numFmtId="0" fontId="14" fillId="0" borderId="62" xfId="0" applyFont="1" applyFill="1" applyBorder="1" applyAlignment="1">
      <alignment horizontal="center" vertical="center" shrinkToFit="1"/>
    </xf>
    <xf numFmtId="0" fontId="14" fillId="0" borderId="25" xfId="0" applyFont="1" applyFill="1" applyBorder="1" applyAlignment="1">
      <alignment horizontal="center" vertical="center" shrinkToFit="1"/>
    </xf>
    <xf numFmtId="0" fontId="14" fillId="0" borderId="10" xfId="0" applyFont="1" applyFill="1" applyBorder="1" applyAlignment="1">
      <alignment horizontal="center" vertical="center" shrinkToFit="1"/>
    </xf>
    <xf numFmtId="0" fontId="14" fillId="0" borderId="16" xfId="0" applyFont="1" applyFill="1" applyBorder="1" applyAlignment="1">
      <alignment horizontal="center" vertical="center" shrinkToFit="1"/>
    </xf>
    <xf numFmtId="0" fontId="14" fillId="4" borderId="17" xfId="0" applyFont="1" applyFill="1" applyBorder="1" applyAlignment="1">
      <alignment horizontal="center" vertical="center" shrinkToFit="1"/>
    </xf>
    <xf numFmtId="0" fontId="14" fillId="4" borderId="60" xfId="0" applyFont="1" applyFill="1" applyBorder="1" applyAlignment="1">
      <alignment horizontal="center" vertical="center" shrinkToFit="1"/>
    </xf>
    <xf numFmtId="0" fontId="0" fillId="0" borderId="39" xfId="0" applyFill="1" applyBorder="1" applyAlignment="1">
      <alignment horizontal="center" vertical="center"/>
    </xf>
    <xf numFmtId="0" fontId="0" fillId="0" borderId="63" xfId="0" applyFill="1" applyBorder="1" applyAlignment="1" applyProtection="1">
      <alignment vertical="top" shrinkToFit="1"/>
      <protection locked="0"/>
    </xf>
    <xf numFmtId="0" fontId="0" fillId="0" borderId="26" xfId="0" applyFill="1" applyBorder="1" applyAlignment="1" applyProtection="1">
      <alignment vertical="top" shrinkToFit="1"/>
      <protection locked="0"/>
    </xf>
    <xf numFmtId="0" fontId="0" fillId="0" borderId="33" xfId="0" applyFill="1" applyBorder="1" applyAlignment="1" applyProtection="1">
      <alignment/>
      <protection locked="0"/>
    </xf>
    <xf numFmtId="0" fontId="0" fillId="0" borderId="38" xfId="0" applyFill="1" applyBorder="1" applyAlignment="1">
      <alignment horizontal="center" vertical="center"/>
    </xf>
    <xf numFmtId="0" fontId="0" fillId="25" borderId="10" xfId="0" applyFill="1" applyBorder="1" applyAlignment="1">
      <alignment horizontal="center"/>
    </xf>
    <xf numFmtId="0" fontId="0" fillId="0" borderId="30" xfId="0" applyFill="1" applyBorder="1" applyAlignment="1" applyProtection="1">
      <alignment shrinkToFit="1"/>
      <protection locked="0"/>
    </xf>
    <xf numFmtId="0" fontId="0" fillId="0" borderId="64" xfId="0" applyFill="1" applyBorder="1" applyAlignment="1">
      <alignment horizontal="center" vertical="center"/>
    </xf>
    <xf numFmtId="0" fontId="0" fillId="0" borderId="43" xfId="0" applyFill="1" applyBorder="1" applyAlignment="1">
      <alignment horizontal="center" vertical="center"/>
    </xf>
    <xf numFmtId="0" fontId="0" fillId="0" borderId="46" xfId="0" applyFill="1" applyBorder="1" applyAlignment="1">
      <alignment/>
    </xf>
    <xf numFmtId="0" fontId="0" fillId="4" borderId="34" xfId="0" applyFill="1" applyBorder="1" applyAlignment="1">
      <alignment horizontal="center"/>
    </xf>
    <xf numFmtId="0" fontId="0" fillId="0" borderId="65" xfId="0" applyFill="1" applyBorder="1" applyAlignment="1">
      <alignment horizontal="center" vertical="center"/>
    </xf>
    <xf numFmtId="0" fontId="0" fillId="0" borderId="39" xfId="0" applyFill="1" applyBorder="1" applyAlignment="1">
      <alignment horizontal="center"/>
    </xf>
    <xf numFmtId="0" fontId="0" fillId="0" borderId="20" xfId="0" applyFill="1" applyBorder="1" applyAlignment="1">
      <alignment horizontal="center"/>
    </xf>
    <xf numFmtId="0" fontId="0" fillId="0" borderId="47" xfId="0" applyFill="1" applyBorder="1" applyAlignment="1">
      <alignment/>
    </xf>
    <xf numFmtId="38" fontId="0" fillId="0" borderId="37" xfId="49" applyFont="1" applyBorder="1" applyAlignment="1">
      <alignment horizontal="center" vertical="center"/>
    </xf>
    <xf numFmtId="0" fontId="0" fillId="24" borderId="32" xfId="0" applyFill="1" applyBorder="1" applyAlignment="1" applyProtection="1">
      <alignment/>
      <protection locked="0"/>
    </xf>
    <xf numFmtId="0" fontId="0" fillId="0" borderId="32" xfId="0" applyFill="1" applyBorder="1" applyAlignment="1">
      <alignment horizontal="center"/>
    </xf>
    <xf numFmtId="0" fontId="0" fillId="0" borderId="0" xfId="0" applyAlignment="1">
      <alignment/>
    </xf>
    <xf numFmtId="0" fontId="0" fillId="0" borderId="10" xfId="0" applyFill="1" applyBorder="1" applyAlignment="1" applyProtection="1">
      <alignment horizontal="center"/>
      <protection locked="0"/>
    </xf>
    <xf numFmtId="0" fontId="0" fillId="0" borderId="66" xfId="0" applyFill="1" applyBorder="1" applyAlignment="1">
      <alignment horizontal="center" vertical="center" wrapText="1"/>
    </xf>
    <xf numFmtId="0" fontId="0" fillId="0" borderId="67" xfId="0" applyFill="1" applyBorder="1" applyAlignment="1">
      <alignment horizontal="center" vertical="center" wrapText="1"/>
    </xf>
    <xf numFmtId="0" fontId="0" fillId="0" borderId="55" xfId="0" applyFill="1" applyBorder="1" applyAlignment="1">
      <alignment horizontal="center" vertical="center" wrapText="1"/>
    </xf>
    <xf numFmtId="0" fontId="0" fillId="0" borderId="68" xfId="0" applyFill="1" applyBorder="1" applyAlignment="1">
      <alignment horizontal="center" vertical="center" wrapText="1"/>
    </xf>
    <xf numFmtId="38" fontId="0" fillId="0" borderId="0" xfId="49" applyFont="1" applyAlignment="1">
      <alignment horizontal="right"/>
    </xf>
    <xf numFmtId="0" fontId="0" fillId="0" borderId="57" xfId="0" applyFill="1" applyBorder="1" applyAlignment="1">
      <alignment horizontal="center" vertical="center"/>
    </xf>
    <xf numFmtId="0" fontId="19" fillId="0" borderId="0" xfId="0" applyFont="1" applyAlignment="1">
      <alignment/>
    </xf>
    <xf numFmtId="14" fontId="0" fillId="0" borderId="0" xfId="0" applyNumberFormat="1" applyFill="1" applyAlignment="1">
      <alignment/>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30" xfId="0" applyFill="1" applyBorder="1" applyAlignment="1" applyProtection="1">
      <alignment vertical="top" shrinkToFit="1"/>
      <protection locked="0"/>
    </xf>
    <xf numFmtId="0" fontId="0" fillId="0" borderId="65" xfId="0" applyFill="1" applyBorder="1" applyAlignment="1" applyProtection="1">
      <alignment vertical="top" shrinkToFit="1"/>
      <protection locked="0"/>
    </xf>
    <xf numFmtId="0" fontId="0" fillId="0" borderId="69" xfId="0" applyFill="1" applyBorder="1" applyAlignment="1">
      <alignment horizontal="center" vertical="center"/>
    </xf>
    <xf numFmtId="0" fontId="0" fillId="0" borderId="70" xfId="0" applyFill="1" applyBorder="1" applyAlignment="1">
      <alignment horizontal="center" vertical="center"/>
    </xf>
    <xf numFmtId="0" fontId="0" fillId="0" borderId="67" xfId="0" applyFill="1" applyBorder="1" applyAlignment="1">
      <alignment horizontal="center" vertical="center"/>
    </xf>
    <xf numFmtId="0" fontId="0" fillId="0" borderId="56" xfId="0" applyFill="1" applyBorder="1" applyAlignment="1">
      <alignment horizontal="center" vertical="center"/>
    </xf>
    <xf numFmtId="0" fontId="0" fillId="0" borderId="71" xfId="0" applyFill="1" applyBorder="1" applyAlignment="1">
      <alignment horizontal="center" vertical="center"/>
    </xf>
    <xf numFmtId="0" fontId="0" fillId="4" borderId="14" xfId="0" applyFill="1" applyBorder="1" applyAlignment="1" applyProtection="1">
      <alignment horizontal="center"/>
      <protection locked="0"/>
    </xf>
    <xf numFmtId="0" fontId="0" fillId="4" borderId="72" xfId="0" applyFill="1" applyBorder="1" applyAlignment="1" applyProtection="1">
      <alignment horizontal="center"/>
      <protection locked="0"/>
    </xf>
    <xf numFmtId="0" fontId="0" fillId="4" borderId="18" xfId="0" applyFill="1" applyBorder="1" applyAlignment="1" applyProtection="1">
      <alignment horizontal="center"/>
      <protection locked="0"/>
    </xf>
    <xf numFmtId="0" fontId="0" fillId="4" borderId="70" xfId="0" applyFill="1" applyBorder="1" applyAlignment="1">
      <alignment/>
    </xf>
    <xf numFmtId="0" fontId="0" fillId="4" borderId="27" xfId="0" applyFill="1" applyBorder="1" applyAlignment="1">
      <alignment/>
    </xf>
    <xf numFmtId="0" fontId="0" fillId="0" borderId="10" xfId="0" applyFill="1" applyBorder="1" applyAlignment="1" applyProtection="1">
      <alignment horizontal="center" vertical="center"/>
      <protection locked="0"/>
    </xf>
    <xf numFmtId="0" fontId="0" fillId="4" borderId="10" xfId="0" applyFill="1" applyBorder="1" applyAlignment="1" applyProtection="1">
      <alignment horizontal="center"/>
      <protection locked="0"/>
    </xf>
    <xf numFmtId="0" fontId="0" fillId="4" borderId="10" xfId="0" applyFill="1" applyBorder="1" applyAlignment="1" applyProtection="1">
      <alignment/>
      <protection locked="0"/>
    </xf>
    <xf numFmtId="0" fontId="0" fillId="4" borderId="10" xfId="0" applyFont="1" applyFill="1" applyBorder="1" applyAlignment="1" applyProtection="1">
      <alignment/>
      <protection locked="0"/>
    </xf>
    <xf numFmtId="0" fontId="0" fillId="0" borderId="10" xfId="0" applyFont="1" applyFill="1" applyBorder="1" applyAlignment="1" applyProtection="1">
      <alignment/>
      <protection locked="0"/>
    </xf>
    <xf numFmtId="0" fontId="0" fillId="0" borderId="10" xfId="0" applyFill="1" applyBorder="1" applyAlignment="1" applyProtection="1">
      <alignment/>
      <protection locked="0"/>
    </xf>
    <xf numFmtId="0" fontId="0" fillId="0" borderId="10" xfId="0" applyFill="1" applyBorder="1" applyAlignment="1" applyProtection="1">
      <alignment horizontal="left"/>
      <protection locked="0"/>
    </xf>
    <xf numFmtId="0" fontId="0" fillId="0" borderId="32" xfId="0" applyFill="1" applyBorder="1" applyAlignment="1" applyProtection="1">
      <alignment horizontal="center"/>
      <protection locked="0"/>
    </xf>
    <xf numFmtId="0" fontId="0" fillId="0" borderId="0" xfId="0" applyFill="1" applyAlignment="1" applyProtection="1">
      <alignment/>
      <protection locked="0"/>
    </xf>
    <xf numFmtId="0" fontId="0" fillId="0" borderId="10" xfId="0" applyFill="1" applyBorder="1" applyAlignment="1" applyProtection="1">
      <alignment/>
      <protection locked="0"/>
    </xf>
    <xf numFmtId="0" fontId="0" fillId="0" borderId="0" xfId="0" applyFill="1" applyBorder="1" applyAlignment="1">
      <alignment/>
    </xf>
    <xf numFmtId="0" fontId="16" fillId="0" borderId="0" xfId="0" applyFont="1" applyAlignment="1">
      <alignment vertical="center" wrapText="1"/>
    </xf>
    <xf numFmtId="0" fontId="16" fillId="0" borderId="0" xfId="0" applyFont="1" applyAlignment="1">
      <alignment wrapText="1"/>
    </xf>
    <xf numFmtId="38" fontId="20" fillId="0" borderId="0" xfId="49" applyFont="1" applyAlignment="1">
      <alignment horizontal="center"/>
    </xf>
    <xf numFmtId="38" fontId="0" fillId="0" borderId="0" xfId="49" applyFont="1" applyAlignment="1">
      <alignment horizontal="center" vertical="center"/>
    </xf>
    <xf numFmtId="38" fontId="21" fillId="0" borderId="0" xfId="49" applyFont="1" applyAlignment="1">
      <alignment horizontal="center" vertical="center" shrinkToFit="1"/>
    </xf>
    <xf numFmtId="38" fontId="22" fillId="0" borderId="0" xfId="49" applyFont="1" applyAlignment="1">
      <alignment horizontal="center" vertical="center" shrinkToFit="1"/>
    </xf>
    <xf numFmtId="38" fontId="20" fillId="0" borderId="0" xfId="49" applyFont="1" applyAlignment="1">
      <alignment horizontal="center" vertical="center"/>
    </xf>
    <xf numFmtId="0" fontId="16" fillId="0" borderId="73" xfId="0" applyFont="1" applyFill="1" applyBorder="1" applyAlignment="1">
      <alignment horizontal="center" vertical="center"/>
    </xf>
    <xf numFmtId="0" fontId="0" fillId="0" borderId="24" xfId="0" applyFill="1" applyBorder="1" applyAlignment="1" applyProtection="1">
      <alignment horizontal="center" vertical="center" shrinkToFit="1"/>
      <protection locked="0"/>
    </xf>
    <xf numFmtId="0" fontId="14" fillId="0" borderId="35" xfId="0" applyFont="1" applyFill="1" applyBorder="1" applyAlignment="1">
      <alignment horizontal="center" vertical="center"/>
    </xf>
    <xf numFmtId="0" fontId="14" fillId="0" borderId="20" xfId="0" applyFont="1" applyFill="1" applyBorder="1" applyAlignment="1">
      <alignment horizontal="center" vertical="center"/>
    </xf>
    <xf numFmtId="0" fontId="14" fillId="0" borderId="52" xfId="0" applyFont="1" applyFill="1" applyBorder="1" applyAlignment="1">
      <alignment horizontal="center" vertical="center"/>
    </xf>
    <xf numFmtId="0" fontId="0" fillId="0" borderId="74" xfId="0" applyFill="1" applyBorder="1" applyAlignment="1">
      <alignment horizontal="center" vertical="center"/>
    </xf>
    <xf numFmtId="0" fontId="0" fillId="0" borderId="75" xfId="0" applyFill="1" applyBorder="1" applyAlignment="1">
      <alignment horizontal="left" shrinkToFit="1"/>
    </xf>
    <xf numFmtId="0" fontId="16" fillId="0" borderId="74" xfId="0" applyFont="1" applyFill="1" applyBorder="1" applyAlignment="1" applyProtection="1">
      <alignment horizontal="center" vertical="center" shrinkToFit="1"/>
      <protection locked="0"/>
    </xf>
    <xf numFmtId="0" fontId="0" fillId="0" borderId="51" xfId="0" applyFill="1" applyBorder="1" applyAlignment="1">
      <alignment horizontal="center" vertical="center" textRotation="255"/>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9" fillId="0" borderId="0" xfId="0" applyFont="1" applyFill="1" applyAlignment="1">
      <alignment horizontal="right"/>
    </xf>
    <xf numFmtId="0" fontId="0" fillId="0" borderId="76" xfId="0" applyFill="1" applyBorder="1" applyAlignment="1">
      <alignment horizontal="center" vertical="center"/>
    </xf>
    <xf numFmtId="0" fontId="0" fillId="0" borderId="31" xfId="0" applyFill="1" applyBorder="1" applyAlignment="1">
      <alignment horizontal="center"/>
    </xf>
    <xf numFmtId="0" fontId="0" fillId="0" borderId="77" xfId="0" applyFill="1" applyBorder="1" applyAlignment="1">
      <alignment horizontal="center"/>
    </xf>
    <xf numFmtId="0" fontId="0" fillId="0" borderId="49" xfId="0" applyFill="1" applyBorder="1" applyAlignment="1">
      <alignment horizontal="center"/>
    </xf>
    <xf numFmtId="0" fontId="0" fillId="0" borderId="10" xfId="0" applyFill="1" applyBorder="1" applyAlignment="1">
      <alignment horizontal="center"/>
    </xf>
    <xf numFmtId="0" fontId="0" fillId="3" borderId="0" xfId="0" applyFill="1" applyAlignment="1">
      <alignment horizontal="center"/>
    </xf>
    <xf numFmtId="0" fontId="11" fillId="24" borderId="78" xfId="0" applyFont="1" applyFill="1" applyBorder="1" applyAlignment="1" applyProtection="1">
      <alignment horizontal="right"/>
      <protection locked="0"/>
    </xf>
    <xf numFmtId="0" fontId="0" fillId="24" borderId="46" xfId="0" applyFill="1" applyBorder="1" applyAlignment="1" applyProtection="1">
      <alignment horizontal="right"/>
      <protection locked="0"/>
    </xf>
    <xf numFmtId="0" fontId="0" fillId="24" borderId="79" xfId="0" applyFill="1" applyBorder="1" applyAlignment="1" applyProtection="1">
      <alignment horizontal="right"/>
      <protection locked="0"/>
    </xf>
    <xf numFmtId="0" fontId="0" fillId="0" borderId="10" xfId="0" applyBorder="1" applyAlignment="1">
      <alignment horizontal="center"/>
    </xf>
    <xf numFmtId="0" fontId="0" fillId="0" borderId="38"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76" xfId="0" applyFill="1" applyBorder="1" applyAlignment="1" applyProtection="1">
      <alignment horizontal="center"/>
      <protection locked="0"/>
    </xf>
    <xf numFmtId="0" fontId="0" fillId="0" borderId="80" xfId="0" applyFill="1" applyBorder="1" applyAlignment="1" applyProtection="1">
      <alignment horizontal="center"/>
      <protection locked="0"/>
    </xf>
    <xf numFmtId="0" fontId="0" fillId="0" borderId="40" xfId="0" applyFill="1" applyBorder="1" applyAlignment="1" applyProtection="1">
      <alignment horizontal="center"/>
      <protection locked="0"/>
    </xf>
    <xf numFmtId="0" fontId="0" fillId="0" borderId="21" xfId="0" applyFill="1" applyBorder="1" applyAlignment="1" applyProtection="1">
      <alignment horizontal="center" vertical="center"/>
      <protection locked="0"/>
    </xf>
    <xf numFmtId="0" fontId="0" fillId="0" borderId="22" xfId="0" applyFill="1" applyBorder="1" applyAlignment="1" applyProtection="1">
      <alignment horizontal="center" vertical="center"/>
      <protection locked="0"/>
    </xf>
    <xf numFmtId="0" fontId="0" fillId="0" borderId="74" xfId="0" applyFill="1" applyBorder="1" applyAlignment="1" applyProtection="1">
      <alignment horizontal="center" vertical="center"/>
      <protection locked="0"/>
    </xf>
    <xf numFmtId="0" fontId="0" fillId="0" borderId="75" xfId="0" applyFill="1" applyBorder="1" applyAlignment="1" applyProtection="1">
      <alignment horizontal="left" shrinkToFit="1"/>
      <protection locked="0"/>
    </xf>
    <xf numFmtId="0" fontId="0" fillId="0" borderId="76" xfId="0" applyFill="1" applyBorder="1" applyAlignment="1">
      <alignment horizontal="center"/>
    </xf>
    <xf numFmtId="0" fontId="0" fillId="0" borderId="80" xfId="0" applyFill="1" applyBorder="1" applyAlignment="1">
      <alignment horizontal="center"/>
    </xf>
    <xf numFmtId="0" fontId="0" fillId="0" borderId="40" xfId="0" applyFill="1" applyBorder="1" applyAlignment="1">
      <alignment horizontal="center"/>
    </xf>
    <xf numFmtId="0" fontId="0" fillId="0" borderId="52" xfId="0" applyFill="1" applyBorder="1" applyAlignment="1">
      <alignment horizontal="center" vertical="center" textRotation="255"/>
    </xf>
    <xf numFmtId="0" fontId="0" fillId="0" borderId="18" xfId="0" applyFill="1" applyBorder="1" applyAlignment="1">
      <alignment horizontal="center" vertical="center" textRotation="255"/>
    </xf>
    <xf numFmtId="0" fontId="0" fillId="0" borderId="38" xfId="0" applyFill="1" applyBorder="1" applyAlignment="1">
      <alignment horizontal="center" vertical="center"/>
    </xf>
    <xf numFmtId="0" fontId="0" fillId="0" borderId="80" xfId="0" applyFill="1" applyBorder="1" applyAlignment="1">
      <alignment horizontal="center" vertical="center"/>
    </xf>
    <xf numFmtId="0" fontId="0" fillId="0" borderId="35" xfId="0" applyFill="1" applyBorder="1" applyAlignment="1">
      <alignment horizontal="center" vertical="center"/>
    </xf>
    <xf numFmtId="0" fontId="8" fillId="0" borderId="39" xfId="0" applyFont="1" applyFill="1" applyBorder="1" applyAlignment="1">
      <alignment horizontal="center" vertical="center"/>
    </xf>
    <xf numFmtId="0" fontId="8" fillId="0" borderId="20" xfId="0" applyFont="1" applyFill="1" applyBorder="1" applyAlignment="1">
      <alignment horizontal="center" vertical="center"/>
    </xf>
    <xf numFmtId="0" fontId="0" fillId="0" borderId="20" xfId="0" applyFill="1" applyBorder="1" applyAlignment="1">
      <alignment horizontal="center" vertical="center"/>
    </xf>
    <xf numFmtId="0" fontId="16" fillId="0" borderId="78" xfId="0" applyFont="1" applyFill="1" applyBorder="1" applyAlignment="1" applyProtection="1">
      <alignment horizontal="center" vertical="center"/>
      <protection locked="0"/>
    </xf>
    <xf numFmtId="0" fontId="16" fillId="0" borderId="79" xfId="0" applyFont="1" applyFill="1" applyBorder="1" applyAlignment="1" applyProtection="1">
      <alignment horizontal="center" vertical="center"/>
      <protection locked="0"/>
    </xf>
    <xf numFmtId="38" fontId="16" fillId="0" borderId="11" xfId="49" applyFont="1" applyFill="1" applyBorder="1" applyAlignment="1">
      <alignment horizontal="center" vertical="center"/>
    </xf>
    <xf numFmtId="0" fontId="0" fillId="0" borderId="46" xfId="0" applyFill="1" applyBorder="1" applyAlignment="1" applyProtection="1">
      <alignment horizontal="center" vertical="center" shrinkToFit="1"/>
      <protection locked="0"/>
    </xf>
    <xf numFmtId="0" fontId="15" fillId="0" borderId="39" xfId="0" applyFont="1" applyFill="1" applyBorder="1" applyAlignment="1">
      <alignment horizontal="center" vertical="center"/>
    </xf>
    <xf numFmtId="0" fontId="15" fillId="0" borderId="81" xfId="0" applyFont="1" applyFill="1" applyBorder="1" applyAlignment="1">
      <alignment horizontal="center" vertical="center"/>
    </xf>
    <xf numFmtId="0" fontId="16" fillId="0" borderId="24" xfId="0" applyFont="1" applyFill="1" applyBorder="1" applyAlignment="1" applyProtection="1">
      <alignment horizontal="center" vertical="center" shrinkToFit="1"/>
      <protection locked="0"/>
    </xf>
    <xf numFmtId="38" fontId="16" fillId="0" borderId="17" xfId="49" applyFont="1" applyFill="1" applyBorder="1" applyAlignment="1">
      <alignment horizontal="center" vertical="center"/>
    </xf>
    <xf numFmtId="38" fontId="16" fillId="0" borderId="18" xfId="49" applyFont="1" applyFill="1" applyBorder="1" applyAlignment="1">
      <alignment horizontal="center" vertical="center"/>
    </xf>
    <xf numFmtId="38" fontId="16" fillId="0" borderId="25" xfId="49" applyFont="1" applyFill="1" applyBorder="1" applyAlignment="1">
      <alignment horizontal="center" vertical="center"/>
    </xf>
    <xf numFmtId="38" fontId="16" fillId="0" borderId="10" xfId="49" applyFont="1" applyFill="1" applyBorder="1" applyAlignment="1">
      <alignment horizontal="center" vertical="center"/>
    </xf>
    <xf numFmtId="0" fontId="16" fillId="0" borderId="82" xfId="0" applyFont="1" applyFill="1" applyBorder="1" applyAlignment="1">
      <alignment horizontal="center" vertical="center"/>
    </xf>
    <xf numFmtId="0" fontId="14" fillId="0" borderId="80" xfId="0" applyFont="1" applyFill="1" applyBorder="1" applyAlignment="1">
      <alignment horizontal="center" vertical="center"/>
    </xf>
    <xf numFmtId="0" fontId="14" fillId="0" borderId="40" xfId="0" applyFont="1" applyFill="1" applyBorder="1" applyAlignment="1">
      <alignment horizontal="center" vertical="center"/>
    </xf>
    <xf numFmtId="0" fontId="16" fillId="0" borderId="66" xfId="0" applyFont="1" applyFill="1" applyBorder="1" applyAlignment="1">
      <alignment horizontal="center" vertical="center"/>
    </xf>
    <xf numFmtId="0" fontId="16" fillId="0" borderId="83" xfId="0" applyFont="1" applyFill="1" applyBorder="1" applyAlignment="1">
      <alignment horizontal="center" vertical="center"/>
    </xf>
    <xf numFmtId="0" fontId="13" fillId="0" borderId="47" xfId="0" applyFont="1" applyFill="1" applyBorder="1" applyAlignment="1">
      <alignment horizontal="right"/>
    </xf>
    <xf numFmtId="0" fontId="16" fillId="0" borderId="38" xfId="0" applyFont="1" applyFill="1" applyBorder="1" applyAlignment="1">
      <alignment horizontal="center" vertical="center" shrinkToFit="1"/>
    </xf>
    <xf numFmtId="0" fontId="16" fillId="0" borderId="40" xfId="0" applyFont="1" applyFill="1" applyBorder="1" applyAlignment="1">
      <alignment horizontal="center" vertical="center" shrinkToFit="1"/>
    </xf>
    <xf numFmtId="0" fontId="16" fillId="0" borderId="76" xfId="0" applyFont="1" applyFill="1" applyBorder="1" applyAlignment="1">
      <alignment horizontal="center" vertical="center"/>
    </xf>
    <xf numFmtId="38" fontId="16" fillId="0" borderId="27" xfId="49" applyFont="1" applyFill="1" applyBorder="1" applyAlignment="1">
      <alignment horizontal="center" vertical="center"/>
    </xf>
    <xf numFmtId="0" fontId="16" fillId="0" borderId="79" xfId="0" applyFont="1" applyFill="1" applyBorder="1" applyAlignment="1" applyProtection="1">
      <alignment horizontal="center" vertical="center" shrinkToFit="1"/>
      <protection locked="0"/>
    </xf>
    <xf numFmtId="38" fontId="16" fillId="0" borderId="15" xfId="49" applyFont="1" applyFill="1" applyBorder="1" applyAlignment="1">
      <alignment horizontal="center" vertical="center"/>
    </xf>
    <xf numFmtId="38" fontId="16" fillId="0" borderId="16" xfId="49" applyFont="1" applyFill="1" applyBorder="1" applyAlignment="1">
      <alignment horizontal="center" vertical="center"/>
    </xf>
    <xf numFmtId="38" fontId="16" fillId="0" borderId="28" xfId="49" applyFont="1" applyFill="1" applyBorder="1" applyAlignment="1">
      <alignment horizontal="center" vertical="center" shrinkToFit="1"/>
    </xf>
    <xf numFmtId="0" fontId="16" fillId="0" borderId="58" xfId="0" applyFont="1" applyFill="1" applyBorder="1" applyAlignment="1">
      <alignment horizontal="center" vertical="center" shrinkToFit="1"/>
    </xf>
    <xf numFmtId="0" fontId="2" fillId="0" borderId="84" xfId="0" applyFont="1" applyFill="1" applyBorder="1" applyAlignment="1">
      <alignment horizontal="left" vertical="center"/>
    </xf>
    <xf numFmtId="0" fontId="2" fillId="0" borderId="85" xfId="0" applyFont="1" applyFill="1" applyBorder="1" applyAlignment="1">
      <alignment horizontal="left" vertical="center"/>
    </xf>
    <xf numFmtId="0" fontId="2" fillId="0" borderId="43" xfId="0" applyFont="1" applyFill="1" applyBorder="1" applyAlignment="1">
      <alignment horizontal="left" vertical="center"/>
    </xf>
    <xf numFmtId="0" fontId="2" fillId="0" borderId="86" xfId="0" applyFont="1" applyFill="1" applyBorder="1" applyAlignment="1">
      <alignment horizontal="left" vertical="center"/>
    </xf>
    <xf numFmtId="0" fontId="0" fillId="0" borderId="87" xfId="0" applyFill="1" applyBorder="1" applyAlignment="1" applyProtection="1">
      <alignment horizontal="center"/>
      <protection locked="0"/>
    </xf>
    <xf numFmtId="0" fontId="0" fillId="0" borderId="35" xfId="0" applyFill="1" applyBorder="1" applyAlignment="1" applyProtection="1">
      <alignment horizontal="center"/>
      <protection locked="0"/>
    </xf>
    <xf numFmtId="38" fontId="16" fillId="0" borderId="28" xfId="49" applyFont="1" applyFill="1" applyBorder="1" applyAlignment="1">
      <alignment horizontal="center" vertical="center"/>
    </xf>
    <xf numFmtId="38" fontId="16" fillId="0" borderId="57" xfId="49" applyFont="1" applyFill="1" applyBorder="1" applyAlignment="1">
      <alignment horizontal="center" vertical="center" shrinkToFit="1"/>
    </xf>
    <xf numFmtId="178" fontId="0" fillId="0" borderId="28" xfId="0" applyNumberFormat="1" applyFill="1" applyBorder="1" applyAlignment="1" applyProtection="1">
      <alignment horizontal="center"/>
      <protection locked="0"/>
    </xf>
    <xf numFmtId="178" fontId="0" fillId="0" borderId="57" xfId="0" applyNumberFormat="1" applyFill="1" applyBorder="1" applyAlignment="1" applyProtection="1">
      <alignment horizontal="center"/>
      <protection locked="0"/>
    </xf>
    <xf numFmtId="178" fontId="0" fillId="0" borderId="27" xfId="0" applyNumberFormat="1" applyFill="1" applyBorder="1" applyAlignment="1" applyProtection="1">
      <alignment horizontal="center"/>
      <protection locked="0"/>
    </xf>
    <xf numFmtId="177" fontId="0" fillId="0" borderId="28" xfId="0" applyNumberFormat="1" applyFill="1" applyBorder="1" applyAlignment="1" applyProtection="1">
      <alignment horizontal="center"/>
      <protection locked="0"/>
    </xf>
    <xf numFmtId="177" fontId="0" fillId="0" borderId="57" xfId="0" applyNumberFormat="1" applyFill="1" applyBorder="1" applyAlignment="1" applyProtection="1">
      <alignment horizontal="center"/>
      <protection locked="0"/>
    </xf>
    <xf numFmtId="177" fontId="0" fillId="0" borderId="27" xfId="0" applyNumberFormat="1" applyFill="1" applyBorder="1" applyAlignment="1" applyProtection="1">
      <alignment horizontal="center"/>
      <protection locked="0"/>
    </xf>
    <xf numFmtId="38" fontId="0" fillId="0" borderId="70" xfId="0" applyNumberFormat="1" applyFill="1" applyBorder="1" applyAlignment="1">
      <alignment horizontal="center"/>
    </xf>
    <xf numFmtId="38" fontId="0" fillId="0" borderId="88" xfId="0" applyNumberFormat="1" applyFill="1" applyBorder="1" applyAlignment="1">
      <alignment horizontal="center"/>
    </xf>
    <xf numFmtId="56" fontId="0" fillId="0" borderId="19" xfId="0" applyNumberFormat="1" applyFill="1" applyBorder="1" applyAlignment="1" applyProtection="1">
      <alignment horizontal="center"/>
      <protection locked="0"/>
    </xf>
    <xf numFmtId="0" fontId="0" fillId="0" borderId="50" xfId="0" applyFill="1" applyBorder="1" applyAlignment="1" applyProtection="1">
      <alignment horizontal="center"/>
      <protection locked="0"/>
    </xf>
    <xf numFmtId="0" fontId="0" fillId="0" borderId="25" xfId="0" applyFill="1" applyBorder="1" applyAlignment="1" applyProtection="1">
      <alignment horizontal="center"/>
      <protection locked="0"/>
    </xf>
    <xf numFmtId="0" fontId="0" fillId="0" borderId="89" xfId="0" applyFill="1" applyBorder="1" applyAlignment="1" applyProtection="1">
      <alignment horizontal="center"/>
      <protection locked="0"/>
    </xf>
    <xf numFmtId="38" fontId="0" fillId="0" borderId="57" xfId="0" applyNumberFormat="1" applyFill="1" applyBorder="1" applyAlignment="1">
      <alignment horizontal="center" vertical="center"/>
    </xf>
    <xf numFmtId="0" fontId="0" fillId="0" borderId="27" xfId="0" applyBorder="1" applyAlignment="1">
      <alignment horizontal="center" vertical="center"/>
    </xf>
    <xf numFmtId="0" fontId="16" fillId="0" borderId="19" xfId="0" applyFont="1" applyFill="1" applyBorder="1" applyAlignment="1">
      <alignment horizontal="center" vertical="center" shrinkToFit="1"/>
    </xf>
    <xf numFmtId="0" fontId="0" fillId="0" borderId="25" xfId="0" applyFill="1" applyBorder="1" applyAlignment="1">
      <alignment horizontal="center" vertical="center" shrinkToFit="1"/>
    </xf>
    <xf numFmtId="38" fontId="16" fillId="0" borderId="25" xfId="49" applyFont="1" applyFill="1" applyBorder="1" applyAlignment="1">
      <alignment horizontal="center" vertical="center" shrinkToFit="1"/>
    </xf>
    <xf numFmtId="0" fontId="16" fillId="0" borderId="19" xfId="0" applyFont="1" applyFill="1" applyBorder="1" applyAlignment="1">
      <alignment horizontal="center" vertical="center"/>
    </xf>
    <xf numFmtId="0" fontId="0" fillId="0" borderId="27" xfId="0" applyFill="1" applyBorder="1" applyAlignment="1">
      <alignment horizontal="center" vertical="center"/>
    </xf>
    <xf numFmtId="0" fontId="0" fillId="0" borderId="25" xfId="0" applyFill="1" applyBorder="1" applyAlignment="1">
      <alignment horizontal="center" vertical="center"/>
    </xf>
    <xf numFmtId="0" fontId="0" fillId="0" borderId="50" xfId="0" applyFill="1" applyBorder="1" applyAlignment="1">
      <alignment horizontal="center" vertical="center" shrinkToFit="1"/>
    </xf>
    <xf numFmtId="0" fontId="0" fillId="0" borderId="25" xfId="0" applyBorder="1" applyAlignment="1">
      <alignment horizontal="center" vertical="center" shrinkToFit="1"/>
    </xf>
    <xf numFmtId="38" fontId="16" fillId="0" borderId="19" xfId="49" applyFont="1" applyFill="1" applyBorder="1" applyAlignment="1">
      <alignment horizontal="center" vertical="center"/>
    </xf>
    <xf numFmtId="38" fontId="16" fillId="0" borderId="50" xfId="49" applyFont="1" applyFill="1" applyBorder="1" applyAlignment="1">
      <alignment horizontal="center" vertical="center"/>
    </xf>
    <xf numFmtId="0" fontId="0" fillId="0" borderId="50" xfId="0" applyBorder="1" applyAlignment="1">
      <alignment horizontal="center" vertical="center"/>
    </xf>
    <xf numFmtId="0" fontId="0" fillId="0" borderId="41" xfId="0" applyBorder="1" applyAlignment="1">
      <alignment horizontal="center" vertical="center"/>
    </xf>
    <xf numFmtId="176" fontId="0" fillId="0" borderId="90" xfId="0" applyNumberFormat="1" applyFill="1" applyBorder="1" applyAlignment="1" applyProtection="1">
      <alignment horizontal="center"/>
      <protection locked="0"/>
    </xf>
    <xf numFmtId="176" fontId="0" fillId="0" borderId="57" xfId="0" applyNumberFormat="1" applyFill="1" applyBorder="1" applyAlignment="1" applyProtection="1">
      <alignment horizontal="center"/>
      <protection locked="0"/>
    </xf>
    <xf numFmtId="176" fontId="0" fillId="0" borderId="27" xfId="0" applyNumberFormat="1" applyFill="1" applyBorder="1" applyAlignment="1" applyProtection="1">
      <alignment horizontal="center"/>
      <protection locked="0"/>
    </xf>
    <xf numFmtId="0" fontId="14" fillId="0" borderId="78" xfId="0" applyFont="1" applyFill="1" applyBorder="1" applyAlignment="1" applyProtection="1">
      <alignment horizontal="center" vertical="center"/>
      <protection locked="0"/>
    </xf>
    <xf numFmtId="0" fontId="14" fillId="0" borderId="79" xfId="0" applyFont="1" applyFill="1" applyBorder="1" applyAlignment="1" applyProtection="1">
      <alignment horizontal="center" vertical="center"/>
      <protection locked="0"/>
    </xf>
    <xf numFmtId="38" fontId="16" fillId="0" borderId="70" xfId="49" applyFont="1" applyFill="1" applyBorder="1" applyAlignment="1">
      <alignment horizontal="center" vertical="center"/>
    </xf>
    <xf numFmtId="0" fontId="0" fillId="0" borderId="58" xfId="0" applyFill="1" applyBorder="1" applyAlignment="1">
      <alignment horizontal="center" vertical="center"/>
    </xf>
    <xf numFmtId="0" fontId="16" fillId="0" borderId="39" xfId="0" applyFont="1" applyFill="1" applyBorder="1" applyAlignment="1">
      <alignment horizontal="center" vertical="center"/>
    </xf>
    <xf numFmtId="0" fontId="16" fillId="0" borderId="52" xfId="0" applyFont="1" applyFill="1" applyBorder="1" applyAlignment="1">
      <alignment horizontal="center" vertical="center"/>
    </xf>
    <xf numFmtId="0" fontId="16" fillId="0" borderId="15" xfId="0" applyFont="1" applyFill="1" applyBorder="1" applyAlignment="1">
      <alignment horizontal="center" vertical="center"/>
    </xf>
    <xf numFmtId="0" fontId="16" fillId="0" borderId="16" xfId="0" applyFont="1" applyFill="1" applyBorder="1" applyAlignment="1">
      <alignment horizontal="center" vertical="center"/>
    </xf>
    <xf numFmtId="0" fontId="16" fillId="0" borderId="25" xfId="0" applyFont="1" applyFill="1" applyBorder="1" applyAlignment="1">
      <alignment horizontal="center" vertical="center"/>
    </xf>
    <xf numFmtId="0" fontId="0" fillId="0" borderId="19" xfId="0" applyFill="1" applyBorder="1" applyAlignment="1" applyProtection="1">
      <alignment horizontal="center"/>
      <protection locked="0"/>
    </xf>
    <xf numFmtId="0" fontId="0" fillId="0" borderId="41" xfId="0" applyFill="1" applyBorder="1" applyAlignment="1" applyProtection="1">
      <alignment horizontal="center"/>
      <protection locked="0"/>
    </xf>
    <xf numFmtId="0" fontId="0" fillId="0" borderId="28" xfId="0" applyFill="1" applyBorder="1" applyAlignment="1" applyProtection="1">
      <alignment horizontal="center"/>
      <protection locked="0"/>
    </xf>
    <xf numFmtId="0" fontId="0" fillId="0" borderId="57" xfId="0" applyFill="1" applyBorder="1" applyAlignment="1" applyProtection="1">
      <alignment horizontal="center"/>
      <protection locked="0"/>
    </xf>
    <xf numFmtId="0" fontId="0" fillId="0" borderId="58" xfId="0" applyFill="1" applyBorder="1" applyAlignment="1" applyProtection="1">
      <alignment horizontal="center"/>
      <protection locked="0"/>
    </xf>
    <xf numFmtId="0" fontId="0" fillId="0" borderId="27" xfId="0" applyFill="1" applyBorder="1" applyAlignment="1" applyProtection="1">
      <alignment horizontal="center"/>
      <protection locked="0"/>
    </xf>
    <xf numFmtId="0" fontId="0" fillId="0" borderId="80" xfId="0" applyFill="1" applyBorder="1" applyAlignment="1" applyProtection="1">
      <alignment/>
      <protection locked="0"/>
    </xf>
    <xf numFmtId="0" fontId="0" fillId="0" borderId="40" xfId="0" applyFill="1" applyBorder="1" applyAlignment="1" applyProtection="1">
      <alignment/>
      <protection locked="0"/>
    </xf>
    <xf numFmtId="0" fontId="15" fillId="0" borderId="38" xfId="0" applyFont="1" applyFill="1" applyBorder="1" applyAlignment="1">
      <alignment horizontal="center" vertical="center"/>
    </xf>
    <xf numFmtId="0" fontId="15" fillId="0" borderId="91" xfId="0" applyFont="1" applyFill="1" applyBorder="1" applyAlignment="1">
      <alignment horizontal="center" vertical="center"/>
    </xf>
    <xf numFmtId="0" fontId="16" fillId="0" borderId="78" xfId="0" applyFont="1" applyFill="1" applyBorder="1" applyAlignment="1">
      <alignment horizontal="center" vertical="center" shrinkToFit="1"/>
    </xf>
    <xf numFmtId="0" fontId="16" fillId="0" borderId="92" xfId="0" applyFont="1" applyFill="1" applyBorder="1" applyAlignment="1">
      <alignment horizontal="center" vertical="center" shrinkToFit="1"/>
    </xf>
    <xf numFmtId="38" fontId="16" fillId="0" borderId="78" xfId="0" applyNumberFormat="1" applyFont="1" applyFill="1" applyBorder="1" applyAlignment="1">
      <alignment horizontal="center" vertical="center"/>
    </xf>
    <xf numFmtId="0" fontId="0" fillId="0" borderId="92" xfId="0" applyFill="1" applyBorder="1" applyAlignment="1">
      <alignment horizontal="center" vertical="center"/>
    </xf>
    <xf numFmtId="0" fontId="16" fillId="0" borderId="93" xfId="0" applyFont="1" applyFill="1" applyBorder="1" applyAlignment="1" applyProtection="1">
      <alignment horizontal="center" vertical="center" shrinkToFit="1"/>
      <protection locked="0"/>
    </xf>
    <xf numFmtId="0" fontId="16" fillId="0" borderId="35" xfId="0" applyFont="1" applyFill="1" applyBorder="1" applyAlignment="1">
      <alignment horizontal="center" vertical="center"/>
    </xf>
    <xf numFmtId="0" fontId="16" fillId="0" borderId="80" xfId="0" applyFont="1" applyFill="1" applyBorder="1" applyAlignment="1">
      <alignment horizontal="center" vertical="center"/>
    </xf>
    <xf numFmtId="0" fontId="0" fillId="0" borderId="80" xfId="0" applyBorder="1" applyAlignment="1">
      <alignment horizontal="center" vertical="center"/>
    </xf>
    <xf numFmtId="0" fontId="0" fillId="0" borderId="35" xfId="0" applyBorder="1" applyAlignment="1">
      <alignment horizontal="center" vertical="center"/>
    </xf>
    <xf numFmtId="56" fontId="0" fillId="0" borderId="34" xfId="0" applyNumberFormat="1" applyFill="1" applyBorder="1" applyAlignment="1" applyProtection="1">
      <alignment horizontal="center"/>
      <protection locked="0"/>
    </xf>
    <xf numFmtId="56" fontId="0" fillId="0" borderId="50" xfId="0" applyNumberFormat="1" applyFill="1" applyBorder="1" applyAlignment="1" applyProtection="1">
      <alignment horizontal="center"/>
      <protection locked="0"/>
    </xf>
    <xf numFmtId="56" fontId="0" fillId="0" borderId="41" xfId="0" applyNumberFormat="1" applyFill="1" applyBorder="1" applyAlignment="1" applyProtection="1">
      <alignment horizontal="center"/>
      <protection locked="0"/>
    </xf>
    <xf numFmtId="0" fontId="0" fillId="0" borderId="34" xfId="0" applyFill="1" applyBorder="1" applyAlignment="1" applyProtection="1">
      <alignment horizontal="center"/>
      <protection locked="0"/>
    </xf>
    <xf numFmtId="0" fontId="0" fillId="0" borderId="70" xfId="0" applyNumberFormat="1" applyFill="1" applyBorder="1" applyAlignment="1" applyProtection="1">
      <alignment horizontal="center"/>
      <protection locked="0"/>
    </xf>
    <xf numFmtId="0" fontId="0" fillId="0" borderId="57" xfId="0" applyNumberFormat="1" applyFill="1" applyBorder="1" applyAlignment="1" applyProtection="1">
      <alignment horizontal="center"/>
      <protection locked="0"/>
    </xf>
    <xf numFmtId="0" fontId="0" fillId="0" borderId="58" xfId="0" applyNumberFormat="1" applyFill="1" applyBorder="1" applyAlignment="1" applyProtection="1">
      <alignment horizontal="center"/>
      <protection locked="0"/>
    </xf>
    <xf numFmtId="176" fontId="0" fillId="0" borderId="70" xfId="0" applyNumberFormat="1" applyFill="1" applyBorder="1" applyAlignment="1" applyProtection="1">
      <alignment horizontal="center"/>
      <protection locked="0"/>
    </xf>
    <xf numFmtId="176" fontId="0" fillId="0" borderId="58" xfId="0" applyNumberFormat="1" applyFill="1" applyBorder="1" applyAlignment="1" applyProtection="1">
      <alignment horizontal="center"/>
      <protection locked="0"/>
    </xf>
    <xf numFmtId="0" fontId="0" fillId="0" borderId="70" xfId="0" applyFill="1" applyBorder="1" applyAlignment="1" applyProtection="1">
      <alignment horizontal="center"/>
      <protection locked="0"/>
    </xf>
    <xf numFmtId="0" fontId="0" fillId="0" borderId="90" xfId="0" applyFill="1" applyBorder="1" applyAlignment="1" applyProtection="1">
      <alignment horizontal="center"/>
      <protection locked="0"/>
    </xf>
    <xf numFmtId="0" fontId="0" fillId="0" borderId="38" xfId="0" applyFill="1" applyBorder="1" applyAlignment="1" applyProtection="1">
      <alignment horizontal="center"/>
      <protection locked="0"/>
    </xf>
    <xf numFmtId="0" fontId="0" fillId="0" borderId="74" xfId="0" applyFill="1" applyBorder="1" applyAlignment="1" applyProtection="1">
      <alignment horizontal="center" vertical="center" shrinkToFit="1"/>
      <protection locked="0"/>
    </xf>
    <xf numFmtId="0" fontId="0" fillId="0" borderId="79" xfId="0" applyFill="1" applyBorder="1" applyAlignment="1" applyProtection="1">
      <alignment horizontal="center" vertical="center" shrinkToFit="1"/>
      <protection locked="0"/>
    </xf>
    <xf numFmtId="38" fontId="0" fillId="0" borderId="78" xfId="0" applyNumberFormat="1" applyFill="1" applyBorder="1" applyAlignment="1">
      <alignment horizontal="center" vertical="center" shrinkToFit="1"/>
    </xf>
    <xf numFmtId="38" fontId="0" fillId="0" borderId="92" xfId="0" applyNumberFormat="1" applyFill="1" applyBorder="1" applyAlignment="1">
      <alignment horizontal="center" vertical="center" shrinkToFit="1"/>
    </xf>
    <xf numFmtId="0" fontId="0" fillId="0" borderId="93" xfId="0" applyFill="1" applyBorder="1" applyAlignment="1" applyProtection="1">
      <alignment horizontal="center" vertical="center" shrinkToFit="1"/>
      <protection locked="0"/>
    </xf>
    <xf numFmtId="56" fontId="0" fillId="0" borderId="89" xfId="0" applyNumberFormat="1" applyFill="1" applyBorder="1" applyAlignment="1" applyProtection="1">
      <alignment horizontal="center"/>
      <protection locked="0"/>
    </xf>
    <xf numFmtId="0" fontId="0" fillId="0" borderId="78" xfId="0" applyFill="1" applyBorder="1" applyAlignment="1">
      <alignment horizontal="center" vertical="center" shrinkToFit="1"/>
    </xf>
    <xf numFmtId="0" fontId="0" fillId="0" borderId="92" xfId="0" applyFill="1" applyBorder="1" applyAlignment="1">
      <alignment horizontal="center" vertical="center" shrinkToFit="1"/>
    </xf>
    <xf numFmtId="38" fontId="0" fillId="0" borderId="28" xfId="49" applyFont="1" applyFill="1" applyBorder="1" applyAlignment="1">
      <alignment horizontal="center" vertical="center"/>
    </xf>
    <xf numFmtId="38" fontId="0" fillId="0" borderId="27" xfId="49" applyFont="1" applyFill="1" applyBorder="1" applyAlignment="1">
      <alignment horizontal="center" vertical="center"/>
    </xf>
    <xf numFmtId="38" fontId="0" fillId="0" borderId="19" xfId="49" applyFont="1" applyFill="1" applyBorder="1" applyAlignment="1">
      <alignment horizontal="center" vertical="center"/>
    </xf>
    <xf numFmtId="38" fontId="0" fillId="0" borderId="25" xfId="49" applyFont="1" applyFill="1" applyBorder="1" applyAlignment="1">
      <alignment horizontal="center" vertical="center"/>
    </xf>
    <xf numFmtId="38" fontId="0" fillId="0" borderId="28" xfId="49" applyFont="1" applyFill="1" applyBorder="1" applyAlignment="1">
      <alignment horizontal="center" vertical="center"/>
    </xf>
    <xf numFmtId="38" fontId="0" fillId="0" borderId="57" xfId="49" applyFont="1" applyFill="1" applyBorder="1" applyAlignment="1">
      <alignment horizontal="center" vertical="center"/>
    </xf>
    <xf numFmtId="38" fontId="0" fillId="0" borderId="27" xfId="49" applyFont="1" applyFill="1" applyBorder="1" applyAlignment="1">
      <alignment horizontal="center" vertical="center"/>
    </xf>
    <xf numFmtId="0" fontId="2" fillId="0" borderId="38" xfId="0" applyFont="1" applyFill="1" applyBorder="1" applyAlignment="1">
      <alignment horizontal="center" vertical="center"/>
    </xf>
    <xf numFmtId="0" fontId="2" fillId="0" borderId="80" xfId="0" applyFont="1" applyFill="1" applyBorder="1" applyAlignment="1">
      <alignment horizontal="center" vertical="center"/>
    </xf>
    <xf numFmtId="0" fontId="2" fillId="0" borderId="40" xfId="0" applyFont="1" applyFill="1" applyBorder="1" applyAlignment="1">
      <alignment horizontal="center" vertical="center"/>
    </xf>
    <xf numFmtId="38" fontId="0" fillId="0" borderId="34" xfId="49" applyFont="1" applyFill="1" applyBorder="1" applyAlignment="1">
      <alignment horizontal="center" vertical="center"/>
    </xf>
    <xf numFmtId="38" fontId="0" fillId="0" borderId="50" xfId="49" applyFont="1" applyFill="1" applyBorder="1" applyAlignment="1">
      <alignment horizontal="center" vertical="center"/>
    </xf>
    <xf numFmtId="38" fontId="0" fillId="0" borderId="41" xfId="49" applyFont="1" applyFill="1" applyBorder="1" applyAlignment="1">
      <alignment horizontal="center" vertical="center"/>
    </xf>
    <xf numFmtId="0" fontId="2" fillId="0" borderId="19" xfId="0" applyFont="1" applyFill="1" applyBorder="1" applyAlignment="1">
      <alignment horizontal="center" vertical="center" shrinkToFit="1"/>
    </xf>
    <xf numFmtId="0" fontId="2" fillId="0" borderId="25" xfId="0" applyFont="1" applyFill="1" applyBorder="1" applyAlignment="1">
      <alignment horizontal="center" vertical="center" shrinkToFit="1"/>
    </xf>
    <xf numFmtId="38" fontId="0" fillId="0" borderId="19" xfId="49" applyFont="1" applyFill="1" applyBorder="1" applyAlignment="1">
      <alignment horizontal="center" vertical="center"/>
    </xf>
    <xf numFmtId="38" fontId="0" fillId="0" borderId="25" xfId="49" applyFont="1" applyFill="1" applyBorder="1" applyAlignment="1">
      <alignment horizontal="center" vertical="center"/>
    </xf>
    <xf numFmtId="38" fontId="0" fillId="0" borderId="70" xfId="49" applyFont="1" applyFill="1" applyBorder="1" applyAlignment="1" quotePrefix="1">
      <alignment horizontal="center" vertical="center"/>
    </xf>
    <xf numFmtId="38" fontId="0" fillId="0" borderId="57" xfId="49" applyFont="1" applyFill="1" applyBorder="1" applyAlignment="1" quotePrefix="1">
      <alignment horizontal="center" vertical="center"/>
    </xf>
    <xf numFmtId="38" fontId="0" fillId="0" borderId="58" xfId="49" applyFont="1" applyFill="1" applyBorder="1" applyAlignment="1" quotePrefix="1">
      <alignment horizontal="center" vertical="center"/>
    </xf>
    <xf numFmtId="0" fontId="0" fillId="0" borderId="76" xfId="0" applyFont="1" applyFill="1" applyBorder="1" applyAlignment="1">
      <alignment horizontal="center" vertical="center" shrinkToFit="1"/>
    </xf>
    <xf numFmtId="0" fontId="0" fillId="0" borderId="80" xfId="0" applyFont="1" applyFill="1" applyBorder="1" applyAlignment="1">
      <alignment horizontal="center" vertical="center" shrinkToFit="1"/>
    </xf>
    <xf numFmtId="0" fontId="0" fillId="0" borderId="40" xfId="0" applyFont="1" applyFill="1" applyBorder="1" applyAlignment="1">
      <alignment horizontal="center" vertical="center" shrinkToFit="1"/>
    </xf>
    <xf numFmtId="38" fontId="0" fillId="0" borderId="70" xfId="49" applyFont="1" applyFill="1" applyBorder="1" applyAlignment="1">
      <alignment horizontal="center" vertical="center"/>
    </xf>
    <xf numFmtId="38" fontId="0" fillId="0" borderId="57" xfId="49" applyFont="1" applyFill="1" applyBorder="1" applyAlignment="1">
      <alignment horizontal="center" vertical="center"/>
    </xf>
    <xf numFmtId="38" fontId="0" fillId="0" borderId="58" xfId="49" applyFont="1" applyFill="1" applyBorder="1" applyAlignment="1">
      <alignment horizontal="center" vertical="center"/>
    </xf>
    <xf numFmtId="38" fontId="0" fillId="0" borderId="34" xfId="49" applyFont="1" applyFill="1" applyBorder="1" applyAlignment="1" quotePrefix="1">
      <alignment horizontal="center" vertical="center"/>
    </xf>
    <xf numFmtId="38" fontId="0" fillId="0" borderId="41" xfId="49" applyFont="1" applyFill="1" applyBorder="1" applyAlignment="1" quotePrefix="1">
      <alignment horizontal="center" vertical="center"/>
    </xf>
    <xf numFmtId="38" fontId="0" fillId="0" borderId="70" xfId="0" applyNumberFormat="1" applyFill="1" applyBorder="1" applyAlignment="1">
      <alignment horizontal="center" vertical="center"/>
    </xf>
    <xf numFmtId="38" fontId="0" fillId="0" borderId="58" xfId="0" applyNumberFormat="1" applyFill="1" applyBorder="1" applyAlignment="1">
      <alignment horizontal="center" vertical="center"/>
    </xf>
    <xf numFmtId="38" fontId="0" fillId="0" borderId="34" xfId="49" applyFont="1" applyFill="1" applyBorder="1" applyAlignment="1">
      <alignment horizontal="center" vertical="center"/>
    </xf>
    <xf numFmtId="38" fontId="0" fillId="0" borderId="41" xfId="49" applyFont="1" applyFill="1" applyBorder="1" applyAlignment="1">
      <alignment horizontal="center" vertical="center"/>
    </xf>
    <xf numFmtId="38" fontId="0" fillId="0" borderId="50" xfId="49" applyFont="1" applyFill="1" applyBorder="1" applyAlignment="1">
      <alignment horizontal="center" vertical="center"/>
    </xf>
    <xf numFmtId="0" fontId="0" fillId="0" borderId="15" xfId="0" applyFill="1" applyBorder="1" applyAlignment="1" applyProtection="1">
      <alignment horizontal="center"/>
      <protection locked="0"/>
    </xf>
    <xf numFmtId="0" fontId="0" fillId="0" borderId="10" xfId="0" applyFill="1" applyBorder="1" applyAlignment="1" applyProtection="1">
      <alignment horizontal="center"/>
      <protection locked="0"/>
    </xf>
    <xf numFmtId="0" fontId="0" fillId="0" borderId="16" xfId="0" applyFill="1" applyBorder="1" applyAlignment="1" applyProtection="1">
      <alignment horizontal="center"/>
      <protection locked="0"/>
    </xf>
    <xf numFmtId="0" fontId="0" fillId="0" borderId="17" xfId="0" applyFill="1" applyBorder="1" applyAlignment="1" applyProtection="1">
      <alignment horizontal="center"/>
      <protection locked="0"/>
    </xf>
    <xf numFmtId="0" fontId="0" fillId="0" borderId="11" xfId="0" applyFill="1" applyBorder="1" applyAlignment="1" applyProtection="1">
      <alignment horizontal="center"/>
      <protection locked="0"/>
    </xf>
    <xf numFmtId="0" fontId="0" fillId="0" borderId="18" xfId="0" applyFill="1" applyBorder="1" applyAlignment="1" applyProtection="1">
      <alignment horizontal="center"/>
      <protection locked="0"/>
    </xf>
    <xf numFmtId="0" fontId="0" fillId="0" borderId="39" xfId="0" applyFill="1" applyBorder="1" applyAlignment="1" applyProtection="1">
      <alignment horizontal="center"/>
      <protection locked="0"/>
    </xf>
    <xf numFmtId="0" fontId="0" fillId="0" borderId="20" xfId="0" applyFill="1" applyBorder="1" applyAlignment="1" applyProtection="1">
      <alignment horizontal="center"/>
      <protection locked="0"/>
    </xf>
    <xf numFmtId="0" fontId="0" fillId="0" borderId="52" xfId="0" applyFill="1" applyBorder="1" applyAlignment="1" applyProtection="1">
      <alignment horizontal="center"/>
      <protection locked="0"/>
    </xf>
    <xf numFmtId="0" fontId="0" fillId="0" borderId="40" xfId="0" applyFill="1" applyBorder="1" applyAlignment="1">
      <alignment horizontal="center" vertical="center"/>
    </xf>
    <xf numFmtId="0" fontId="0" fillId="0" borderId="94" xfId="0" applyFill="1" applyBorder="1" applyAlignment="1">
      <alignment horizontal="center" vertical="center"/>
    </xf>
    <xf numFmtId="0" fontId="0" fillId="0" borderId="95" xfId="0" applyFill="1" applyBorder="1" applyAlignment="1">
      <alignment horizontal="center" vertical="center"/>
    </xf>
    <xf numFmtId="0" fontId="0" fillId="0" borderId="96" xfId="0" applyFill="1" applyBorder="1" applyAlignment="1">
      <alignment horizontal="center" vertical="center"/>
    </xf>
    <xf numFmtId="0" fontId="0" fillId="0" borderId="97" xfId="0" applyFill="1" applyBorder="1" applyAlignment="1">
      <alignment horizontal="center" vertical="center"/>
    </xf>
    <xf numFmtId="0" fontId="0" fillId="0" borderId="98" xfId="0" applyFill="1" applyBorder="1" applyAlignment="1">
      <alignment horizontal="center" vertical="center"/>
    </xf>
    <xf numFmtId="0" fontId="0" fillId="0" borderId="99" xfId="0" applyFill="1" applyBorder="1" applyAlignment="1">
      <alignment horizontal="center" vertical="center"/>
    </xf>
    <xf numFmtId="0" fontId="0" fillId="0" borderId="100" xfId="0" applyFill="1" applyBorder="1" applyAlignment="1">
      <alignment horizontal="center" vertical="center"/>
    </xf>
    <xf numFmtId="0" fontId="0" fillId="0" borderId="101" xfId="0" applyFill="1" applyBorder="1" applyAlignment="1">
      <alignment horizontal="center" vertical="center"/>
    </xf>
    <xf numFmtId="0" fontId="0" fillId="0" borderId="102" xfId="0" applyFill="1" applyBorder="1" applyAlignment="1">
      <alignment horizontal="center" vertical="center"/>
    </xf>
    <xf numFmtId="0" fontId="0" fillId="0" borderId="78" xfId="0" applyFill="1" applyBorder="1" applyAlignment="1">
      <alignment horizontal="center" vertical="center"/>
    </xf>
    <xf numFmtId="0" fontId="0" fillId="0" borderId="46" xfId="0" applyFill="1" applyBorder="1" applyAlignment="1">
      <alignment horizontal="center" vertical="center"/>
    </xf>
    <xf numFmtId="0" fontId="0" fillId="0" borderId="79" xfId="0" applyFill="1" applyBorder="1" applyAlignment="1">
      <alignment horizontal="center" vertical="center"/>
    </xf>
    <xf numFmtId="0" fontId="0" fillId="0" borderId="84" xfId="0" applyFill="1" applyBorder="1" applyAlignment="1">
      <alignment horizontal="center" vertical="center"/>
    </xf>
    <xf numFmtId="0" fontId="0" fillId="0" borderId="75" xfId="0" applyFill="1" applyBorder="1" applyAlignment="1">
      <alignment horizontal="center" vertical="center"/>
    </xf>
    <xf numFmtId="0" fontId="0" fillId="0" borderId="103" xfId="0" applyFill="1" applyBorder="1" applyAlignment="1">
      <alignment horizontal="center" vertical="center"/>
    </xf>
    <xf numFmtId="0" fontId="0" fillId="0" borderId="80" xfId="0" applyFill="1" applyBorder="1" applyAlignment="1">
      <alignment horizontal="center" vertical="center" shrinkToFit="1"/>
    </xf>
    <xf numFmtId="0" fontId="0" fillId="0" borderId="40" xfId="0" applyBorder="1" applyAlignment="1">
      <alignment horizontal="center" vertical="center" shrinkToFit="1"/>
    </xf>
    <xf numFmtId="38" fontId="0" fillId="0" borderId="58" xfId="49" applyFont="1" applyFill="1" applyBorder="1" applyAlignment="1">
      <alignment horizontal="center" vertical="center"/>
    </xf>
    <xf numFmtId="0" fontId="0" fillId="0" borderId="19" xfId="0" applyFill="1" applyBorder="1" applyAlignment="1">
      <alignment horizontal="center" vertical="center" shrinkToFit="1"/>
    </xf>
    <xf numFmtId="0" fontId="0" fillId="0" borderId="41" xfId="0" applyFill="1" applyBorder="1" applyAlignment="1">
      <alignment horizontal="center" vertical="center" shrinkToFit="1"/>
    </xf>
    <xf numFmtId="38" fontId="0" fillId="0" borderId="57" xfId="49" applyFont="1" applyFill="1" applyBorder="1" applyAlignment="1">
      <alignment horizontal="center" vertical="center" shrinkToFit="1"/>
    </xf>
    <xf numFmtId="0" fontId="0" fillId="0" borderId="58" xfId="0" applyBorder="1" applyAlignment="1">
      <alignment horizontal="center" vertical="center" shrinkToFit="1"/>
    </xf>
    <xf numFmtId="0" fontId="2" fillId="0" borderId="76"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25" xfId="0" applyFont="1" applyFill="1" applyBorder="1" applyAlignment="1">
      <alignment horizontal="center" vertical="center"/>
    </xf>
    <xf numFmtId="0" fontId="16" fillId="0" borderId="103" xfId="0" applyFont="1" applyFill="1" applyBorder="1" applyAlignment="1">
      <alignment horizontal="center" vertical="center"/>
    </xf>
    <xf numFmtId="0" fontId="16" fillId="0" borderId="104" xfId="0" applyFont="1" applyFill="1" applyBorder="1" applyAlignment="1">
      <alignment horizontal="center" vertical="center"/>
    </xf>
    <xf numFmtId="38" fontId="0" fillId="0" borderId="28" xfId="49" applyFont="1" applyFill="1" applyBorder="1" applyAlignment="1">
      <alignment horizontal="center" vertical="center" shrinkToFit="1"/>
    </xf>
    <xf numFmtId="38" fontId="0" fillId="0" borderId="27" xfId="49" applyFont="1" applyFill="1" applyBorder="1" applyAlignment="1">
      <alignment horizontal="center" vertical="center" shrinkToFit="1"/>
    </xf>
    <xf numFmtId="38" fontId="0" fillId="0" borderId="58" xfId="49" applyFont="1" applyFill="1" applyBorder="1" applyAlignment="1">
      <alignment horizontal="center" vertical="center" shrinkToFit="1"/>
    </xf>
    <xf numFmtId="38" fontId="10" fillId="0" borderId="0" xfId="49" applyFont="1" applyAlignment="1">
      <alignment horizontal="right"/>
    </xf>
    <xf numFmtId="38" fontId="10" fillId="0" borderId="0" xfId="49" applyFont="1" applyAlignment="1">
      <alignment horizontal="left" indent="1"/>
    </xf>
    <xf numFmtId="38" fontId="0" fillId="0" borderId="41" xfId="49" applyFont="1" applyBorder="1" applyAlignment="1">
      <alignment/>
    </xf>
    <xf numFmtId="38" fontId="0" fillId="0" borderId="19" xfId="49" applyFont="1" applyBorder="1" applyAlignment="1">
      <alignment horizontal="center"/>
    </xf>
    <xf numFmtId="38" fontId="0" fillId="0" borderId="50" xfId="49" applyFont="1" applyBorder="1" applyAlignment="1">
      <alignment horizontal="center"/>
    </xf>
    <xf numFmtId="38" fontId="0" fillId="0" borderId="25" xfId="49" applyFont="1" applyBorder="1" applyAlignment="1">
      <alignment horizontal="center"/>
    </xf>
    <xf numFmtId="38" fontId="0" fillId="0" borderId="25" xfId="49" applyFont="1" applyBorder="1" applyAlignment="1">
      <alignment vertical="center"/>
    </xf>
    <xf numFmtId="38" fontId="0" fillId="0" borderId="58" xfId="49" applyFont="1" applyBorder="1" applyAlignment="1">
      <alignment/>
    </xf>
    <xf numFmtId="38" fontId="0" fillId="0" borderId="27" xfId="49" applyFont="1" applyBorder="1" applyAlignment="1">
      <alignment vertical="center"/>
    </xf>
    <xf numFmtId="38" fontId="0" fillId="0" borderId="32" xfId="49" applyFont="1" applyBorder="1" applyAlignment="1">
      <alignment vertical="center"/>
    </xf>
    <xf numFmtId="38" fontId="0" fillId="0" borderId="59" xfId="49" applyFont="1" applyBorder="1" applyAlignment="1">
      <alignment vertical="center"/>
    </xf>
    <xf numFmtId="38" fontId="0" fillId="0" borderId="28" xfId="49" applyFont="1" applyBorder="1" applyAlignment="1">
      <alignment horizontal="center"/>
    </xf>
    <xf numFmtId="38" fontId="0" fillId="0" borderId="57" xfId="49" applyFont="1" applyBorder="1" applyAlignment="1">
      <alignment horizontal="center"/>
    </xf>
    <xf numFmtId="38" fontId="0" fillId="0" borderId="27" xfId="49" applyFont="1" applyBorder="1" applyAlignment="1">
      <alignment horizontal="center"/>
    </xf>
    <xf numFmtId="38" fontId="0" fillId="0" borderId="13" xfId="49" applyFont="1" applyBorder="1" applyAlignment="1">
      <alignment vertical="center"/>
    </xf>
    <xf numFmtId="38" fontId="0" fillId="0" borderId="40" xfId="49" applyFont="1" applyBorder="1" applyAlignment="1">
      <alignment horizontal="center" vertical="center"/>
    </xf>
    <xf numFmtId="38" fontId="0" fillId="0" borderId="41" xfId="49" applyFont="1" applyBorder="1" applyAlignment="1">
      <alignment horizontal="center" vertical="center"/>
    </xf>
    <xf numFmtId="38" fontId="0" fillId="0" borderId="58" xfId="49" applyFont="1" applyBorder="1" applyAlignment="1">
      <alignment horizontal="center" vertical="center"/>
    </xf>
    <xf numFmtId="38" fontId="0" fillId="0" borderId="32" xfId="49" applyFont="1" applyBorder="1" applyAlignment="1">
      <alignment horizontal="center" vertical="center" textRotation="255"/>
    </xf>
    <xf numFmtId="38" fontId="0" fillId="0" borderId="56" xfId="49" applyFont="1" applyBorder="1" applyAlignment="1">
      <alignment horizontal="center" vertical="center" textRotation="255"/>
    </xf>
    <xf numFmtId="38" fontId="0" fillId="0" borderId="59" xfId="49" applyFont="1" applyBorder="1" applyAlignment="1">
      <alignment horizontal="center" vertical="center" textRotation="255"/>
    </xf>
    <xf numFmtId="38" fontId="0" fillId="0" borderId="76" xfId="49" applyFont="1" applyBorder="1" applyAlignment="1">
      <alignment horizontal="center"/>
    </xf>
    <xf numFmtId="0" fontId="0" fillId="0" borderId="35" xfId="0" applyBorder="1" applyAlignment="1">
      <alignment horizontal="center"/>
    </xf>
    <xf numFmtId="38" fontId="0" fillId="0" borderId="20" xfId="49" applyFont="1" applyBorder="1" applyAlignment="1">
      <alignment vertical="center" textRotation="255"/>
    </xf>
    <xf numFmtId="38" fontId="0" fillId="0" borderId="10" xfId="49" applyFont="1" applyBorder="1" applyAlignment="1">
      <alignment vertical="center" textRotation="255"/>
    </xf>
    <xf numFmtId="38" fontId="0" fillId="0" borderId="32" xfId="49" applyFont="1" applyBorder="1" applyAlignment="1">
      <alignment vertical="center" textRotation="255"/>
    </xf>
    <xf numFmtId="38" fontId="0" fillId="0" borderId="73" xfId="49" applyFont="1" applyBorder="1" applyAlignment="1">
      <alignment vertical="top" textRotation="255"/>
    </xf>
    <xf numFmtId="0" fontId="0" fillId="0" borderId="56" xfId="0" applyBorder="1" applyAlignment="1">
      <alignment/>
    </xf>
    <xf numFmtId="0" fontId="0" fillId="0" borderId="59" xfId="0" applyBorder="1" applyAlignment="1">
      <alignment/>
    </xf>
    <xf numFmtId="38" fontId="0" fillId="0" borderId="11" xfId="49" applyFont="1" applyBorder="1" applyAlignment="1">
      <alignment vertical="center" textRotation="255"/>
    </xf>
    <xf numFmtId="38" fontId="3" fillId="0" borderId="19" xfId="49" applyFont="1" applyBorder="1" applyAlignment="1">
      <alignment horizontal="center" vertical="center" shrinkToFit="1"/>
    </xf>
    <xf numFmtId="38" fontId="3" fillId="0" borderId="25" xfId="49" applyFont="1" applyBorder="1" applyAlignment="1">
      <alignment horizontal="center" vertical="center" shrinkToFit="1"/>
    </xf>
    <xf numFmtId="38" fontId="0" fillId="0" borderId="56" xfId="49" applyFont="1" applyBorder="1" applyAlignment="1">
      <alignment vertical="center" textRotation="255"/>
    </xf>
    <xf numFmtId="38" fontId="0" fillId="0" borderId="59" xfId="49" applyFont="1" applyBorder="1" applyAlignment="1">
      <alignment vertical="center" textRotation="255"/>
    </xf>
    <xf numFmtId="38" fontId="2" fillId="0" borderId="10" xfId="49" applyFont="1" applyBorder="1" applyAlignment="1">
      <alignment vertical="top" textRotation="255" wrapText="1"/>
    </xf>
    <xf numFmtId="38" fontId="0" fillId="0" borderId="11" xfId="49" applyFont="1" applyBorder="1" applyAlignment="1">
      <alignment/>
    </xf>
    <xf numFmtId="38" fontId="1" fillId="0" borderId="105" xfId="49" applyFont="1" applyBorder="1" applyAlignment="1">
      <alignment horizontal="center" vertical="center" wrapText="1" shrinkToFit="1"/>
    </xf>
    <xf numFmtId="0" fontId="1" fillId="0" borderId="37" xfId="0" applyFont="1" applyBorder="1" applyAlignment="1">
      <alignment horizontal="center" vertical="center" wrapText="1" shrinkToFit="1"/>
    </xf>
    <xf numFmtId="38" fontId="0" fillId="0" borderId="73" xfId="49" applyFont="1" applyBorder="1" applyAlignment="1">
      <alignment horizontal="center" vertical="center" textRotation="255" shrinkToFit="1"/>
    </xf>
    <xf numFmtId="0" fontId="0" fillId="0" borderId="56" xfId="0" applyBorder="1" applyAlignment="1">
      <alignment vertical="center" textRotation="255"/>
    </xf>
    <xf numFmtId="0" fontId="0" fillId="0" borderId="106" xfId="0" applyBorder="1" applyAlignment="1">
      <alignment vertical="center" textRotation="255"/>
    </xf>
    <xf numFmtId="38" fontId="0" fillId="0" borderId="32" xfId="49" applyFont="1" applyBorder="1" applyAlignment="1">
      <alignment horizontal="center" vertical="center" textRotation="255"/>
    </xf>
    <xf numFmtId="38" fontId="0" fillId="0" borderId="56" xfId="49" applyFont="1" applyBorder="1" applyAlignment="1">
      <alignment vertical="center" textRotation="255"/>
    </xf>
    <xf numFmtId="38" fontId="0" fillId="0" borderId="59" xfId="49" applyFont="1" applyBorder="1" applyAlignment="1">
      <alignment vertical="center" textRotation="255"/>
    </xf>
    <xf numFmtId="38" fontId="0" fillId="0" borderId="35" xfId="49" applyFont="1" applyBorder="1" applyAlignment="1">
      <alignment horizontal="center"/>
    </xf>
    <xf numFmtId="38" fontId="0" fillId="0" borderId="20" xfId="49" applyFont="1" applyBorder="1" applyAlignment="1">
      <alignment horizontal="center"/>
    </xf>
    <xf numFmtId="38" fontId="0" fillId="0" borderId="25" xfId="49" applyFont="1" applyBorder="1" applyAlignment="1">
      <alignment vertical="center" textRotation="255"/>
    </xf>
    <xf numFmtId="38" fontId="0" fillId="0" borderId="49" xfId="49" applyFont="1" applyBorder="1" applyAlignment="1">
      <alignment vertical="center" textRotation="255"/>
    </xf>
    <xf numFmtId="38" fontId="0" fillId="0" borderId="106" xfId="49" applyFont="1" applyBorder="1" applyAlignment="1">
      <alignment vertical="center" textRotation="255"/>
    </xf>
    <xf numFmtId="38" fontId="0" fillId="0" borderId="39" xfId="49" applyFont="1" applyBorder="1" applyAlignment="1">
      <alignment horizontal="center" vertical="center" textRotation="255"/>
    </xf>
    <xf numFmtId="38" fontId="0" fillId="0" borderId="15" xfId="49" applyFont="1" applyBorder="1" applyAlignment="1">
      <alignment/>
    </xf>
    <xf numFmtId="38" fontId="0" fillId="0" borderId="17" xfId="49" applyFont="1" applyBorder="1" applyAlignment="1">
      <alignment/>
    </xf>
    <xf numFmtId="38" fontId="0" fillId="0" borderId="38" xfId="49" applyFont="1" applyBorder="1" applyAlignment="1">
      <alignment/>
    </xf>
    <xf numFmtId="38" fontId="0" fillId="0" borderId="34" xfId="49" applyFont="1" applyBorder="1" applyAlignment="1">
      <alignment/>
    </xf>
    <xf numFmtId="38" fontId="0" fillId="0" borderId="34" xfId="49" applyFont="1" applyBorder="1" applyAlignment="1">
      <alignment vertical="top" textRotation="255"/>
    </xf>
    <xf numFmtId="38" fontId="0" fillId="0" borderId="70" xfId="49" applyFont="1" applyBorder="1" applyAlignment="1">
      <alignment/>
    </xf>
    <xf numFmtId="38" fontId="0" fillId="0" borderId="15" xfId="49" applyFont="1" applyBorder="1" applyAlignment="1">
      <alignment vertical="center"/>
    </xf>
    <xf numFmtId="38" fontId="0" fillId="0" borderId="17" xfId="49" applyFont="1" applyBorder="1" applyAlignment="1">
      <alignment vertical="center"/>
    </xf>
    <xf numFmtId="38" fontId="0" fillId="0" borderId="28" xfId="49" applyFont="1" applyBorder="1" applyAlignment="1">
      <alignment horizontal="center" vertical="center"/>
    </xf>
    <xf numFmtId="38" fontId="0" fillId="0" borderId="27" xfId="49" applyFont="1" applyBorder="1" applyAlignment="1">
      <alignment horizontal="center" vertical="center"/>
    </xf>
    <xf numFmtId="38" fontId="22" fillId="0" borderId="75" xfId="49" applyFont="1" applyBorder="1" applyAlignment="1">
      <alignment horizontal="center" vertical="center" shrinkToFit="1"/>
    </xf>
    <xf numFmtId="38" fontId="16" fillId="0" borderId="0" xfId="49" applyFont="1" applyAlignment="1">
      <alignment horizontal="center" vertical="center" wrapText="1"/>
    </xf>
    <xf numFmtId="38" fontId="0" fillId="0" borderId="10" xfId="49" applyFont="1" applyBorder="1" applyAlignment="1">
      <alignment horizontal="center"/>
    </xf>
    <xf numFmtId="38" fontId="4" fillId="0" borderId="20" xfId="49" applyFont="1" applyBorder="1" applyAlignment="1">
      <alignment vertical="center" textRotation="255" wrapText="1"/>
    </xf>
    <xf numFmtId="38" fontId="4" fillId="0" borderId="10" xfId="49" applyFont="1" applyBorder="1" applyAlignment="1">
      <alignment vertical="center" textRotation="255" wrapText="1"/>
    </xf>
    <xf numFmtId="38" fontId="4" fillId="0" borderId="32" xfId="49" applyFont="1" applyBorder="1" applyAlignment="1">
      <alignment vertical="center" textRotation="255" wrapText="1"/>
    </xf>
    <xf numFmtId="38" fontId="4" fillId="0" borderId="73" xfId="49" applyFont="1" applyBorder="1" applyAlignment="1">
      <alignment horizontal="center" vertical="center" textRotation="255" wrapText="1"/>
    </xf>
    <xf numFmtId="38" fontId="4" fillId="0" borderId="56" xfId="49" applyFont="1" applyBorder="1" applyAlignment="1">
      <alignment horizontal="center" vertical="center" textRotation="255" wrapText="1"/>
    </xf>
    <xf numFmtId="38" fontId="4" fillId="0" borderId="106" xfId="49" applyFont="1" applyBorder="1" applyAlignment="1">
      <alignment horizontal="center" vertical="center" textRotation="255" wrapText="1"/>
    </xf>
    <xf numFmtId="38" fontId="0" fillId="0" borderId="11" xfId="49" applyFont="1" applyBorder="1" applyAlignment="1">
      <alignment vertical="center"/>
    </xf>
    <xf numFmtId="38" fontId="3" fillId="0" borderId="10" xfId="49" applyFont="1" applyBorder="1" applyAlignment="1">
      <alignment vertical="top" textRotation="255" wrapText="1"/>
    </xf>
    <xf numFmtId="0" fontId="39" fillId="0" borderId="0" xfId="0" applyFont="1" applyFill="1" applyAlignment="1" quotePrefix="1">
      <alignment horizontal="center" vertical="center"/>
    </xf>
    <xf numFmtId="0" fontId="39" fillId="0" borderId="0" xfId="0" applyFont="1" applyFill="1" applyAlignment="1">
      <alignment horizontal="center" vertical="center"/>
    </xf>
    <xf numFmtId="0" fontId="40" fillId="0" borderId="0" xfId="0" applyFont="1" applyFill="1" applyAlignment="1">
      <alignment horizontal="left" vertical="center"/>
    </xf>
    <xf numFmtId="0" fontId="39" fillId="0" borderId="53" xfId="0" applyFont="1" applyFill="1" applyBorder="1" applyAlignment="1">
      <alignment horizontal="center" vertical="center"/>
    </xf>
    <xf numFmtId="0" fontId="40" fillId="0" borderId="53" xfId="0" applyFont="1" applyFill="1" applyBorder="1" applyAlignment="1">
      <alignment horizontal="left" vertical="center"/>
    </xf>
    <xf numFmtId="0" fontId="0" fillId="0" borderId="46" xfId="0" applyFill="1" applyBorder="1" applyAlignment="1" applyProtection="1">
      <alignment horizontal="center"/>
      <protection locked="0"/>
    </xf>
    <xf numFmtId="0" fontId="0" fillId="0" borderId="46" xfId="0" applyFill="1" applyBorder="1" applyAlignment="1">
      <alignment horizontal="center"/>
    </xf>
    <xf numFmtId="38" fontId="16" fillId="0" borderId="57" xfId="49"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6">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6"/>
  <dimension ref="A1:X453"/>
  <sheetViews>
    <sheetView view="pageBreakPreview" zoomScaleSheetLayoutView="100" zoomScalePageLayoutView="0" workbookViewId="0" topLeftCell="A1">
      <selection activeCell="E1" sqref="E1"/>
    </sheetView>
  </sheetViews>
  <sheetFormatPr defaultColWidth="9.00390625" defaultRowHeight="13.5"/>
  <cols>
    <col min="1" max="4" width="4.625" style="32" customWidth="1"/>
    <col min="5" max="5" width="17.625" style="25" customWidth="1"/>
    <col min="6" max="12" width="4.625" style="32" customWidth="1"/>
    <col min="13" max="13" width="9.00390625" style="25" customWidth="1"/>
    <col min="14" max="16" width="4.625" style="32" customWidth="1"/>
    <col min="17" max="16384" width="9.00390625" style="25" customWidth="1"/>
  </cols>
  <sheetData>
    <row r="1" spans="1:4" ht="13.5">
      <c r="A1" s="546" t="s">
        <v>391</v>
      </c>
      <c r="B1" s="547"/>
      <c r="C1" s="548" t="s">
        <v>358</v>
      </c>
      <c r="D1" s="548"/>
    </row>
    <row r="2" spans="1:14" ht="13.5">
      <c r="A2" s="549"/>
      <c r="B2" s="549"/>
      <c r="C2" s="550"/>
      <c r="D2" s="550"/>
      <c r="N2" s="25"/>
    </row>
    <row r="3" spans="1:15" ht="13.5">
      <c r="A3" s="260" t="s">
        <v>70</v>
      </c>
      <c r="B3" s="261"/>
      <c r="C3" s="261"/>
      <c r="D3" s="261"/>
      <c r="E3" s="262"/>
      <c r="F3" s="263" t="s">
        <v>121</v>
      </c>
      <c r="G3" s="263"/>
      <c r="H3" s="263"/>
      <c r="I3" s="263"/>
      <c r="J3" s="263"/>
      <c r="K3" s="263"/>
      <c r="L3" s="263"/>
      <c r="N3" s="25" t="s">
        <v>116</v>
      </c>
      <c r="O3" s="33"/>
    </row>
    <row r="4" spans="1:16" s="35" customFormat="1" ht="13.5">
      <c r="A4" s="34" t="s">
        <v>89</v>
      </c>
      <c r="B4" s="34" t="s">
        <v>0</v>
      </c>
      <c r="C4" s="34" t="s">
        <v>2</v>
      </c>
      <c r="D4" s="34" t="s">
        <v>90</v>
      </c>
      <c r="E4" s="229" t="s">
        <v>91</v>
      </c>
      <c r="F4" s="229" t="s">
        <v>40</v>
      </c>
      <c r="G4" s="229" t="s">
        <v>41</v>
      </c>
      <c r="H4" s="229" t="s">
        <v>42</v>
      </c>
      <c r="I4" s="229" t="s">
        <v>43</v>
      </c>
      <c r="J4" s="229" t="s">
        <v>44</v>
      </c>
      <c r="K4" s="229" t="s">
        <v>45</v>
      </c>
      <c r="L4" s="229" t="s">
        <v>236</v>
      </c>
      <c r="N4" s="34" t="s">
        <v>75</v>
      </c>
      <c r="O4" s="34" t="s">
        <v>76</v>
      </c>
      <c r="P4" s="34" t="s">
        <v>77</v>
      </c>
    </row>
    <row r="5" spans="1:20" ht="13.5">
      <c r="A5" s="13">
        <v>22</v>
      </c>
      <c r="B5" s="13">
        <v>4</v>
      </c>
      <c r="C5" s="13">
        <v>1</v>
      </c>
      <c r="D5" s="230" t="s">
        <v>263</v>
      </c>
      <c r="E5" s="231"/>
      <c r="F5" s="230" t="s">
        <v>345</v>
      </c>
      <c r="G5" s="230" t="s">
        <v>230</v>
      </c>
      <c r="H5" s="230" t="s">
        <v>230</v>
      </c>
      <c r="I5" s="230" t="s">
        <v>345</v>
      </c>
      <c r="J5" s="230" t="s">
        <v>230</v>
      </c>
      <c r="K5" s="230" t="s">
        <v>230</v>
      </c>
      <c r="L5" s="230" t="s">
        <v>230</v>
      </c>
      <c r="N5" s="13" t="s">
        <v>7</v>
      </c>
      <c r="O5" s="13" t="s">
        <v>249</v>
      </c>
      <c r="P5" s="13" t="s">
        <v>262</v>
      </c>
      <c r="R5" s="3" t="s">
        <v>102</v>
      </c>
      <c r="S5" s="5" t="s">
        <v>13</v>
      </c>
      <c r="T5" s="5"/>
    </row>
    <row r="6" spans="1:20" ht="13.5">
      <c r="A6" s="13">
        <f>A5</f>
        <v>22</v>
      </c>
      <c r="B6" s="13">
        <v>4</v>
      </c>
      <c r="C6" s="13">
        <v>2</v>
      </c>
      <c r="D6" s="230" t="s">
        <v>8</v>
      </c>
      <c r="E6" s="231"/>
      <c r="F6" s="230" t="s">
        <v>230</v>
      </c>
      <c r="G6" s="230" t="s">
        <v>230</v>
      </c>
      <c r="H6" s="230" t="s">
        <v>230</v>
      </c>
      <c r="I6" s="230" t="s">
        <v>230</v>
      </c>
      <c r="J6" s="230" t="s">
        <v>230</v>
      </c>
      <c r="K6" s="230" t="s">
        <v>230</v>
      </c>
      <c r="L6" s="230" t="s">
        <v>230</v>
      </c>
      <c r="N6" s="13" t="s">
        <v>8</v>
      </c>
      <c r="O6" s="13" t="s">
        <v>250</v>
      </c>
      <c r="P6" s="13" t="s">
        <v>245</v>
      </c>
      <c r="R6" s="3" t="s">
        <v>103</v>
      </c>
      <c r="S6" s="5" t="s">
        <v>14</v>
      </c>
      <c r="T6" s="5"/>
    </row>
    <row r="7" spans="1:24" ht="13.5">
      <c r="A7" s="13">
        <f aca="true" t="shared" si="0" ref="A7:A34">A6</f>
        <v>22</v>
      </c>
      <c r="B7" s="13">
        <v>4</v>
      </c>
      <c r="C7" s="13">
        <v>3</v>
      </c>
      <c r="D7" s="230" t="s">
        <v>251</v>
      </c>
      <c r="E7" s="231"/>
      <c r="F7" s="230" t="s">
        <v>230</v>
      </c>
      <c r="G7" s="230" t="s">
        <v>230</v>
      </c>
      <c r="H7" s="230" t="s">
        <v>230</v>
      </c>
      <c r="I7" s="230" t="s">
        <v>230</v>
      </c>
      <c r="J7" s="230" t="s">
        <v>230</v>
      </c>
      <c r="K7" s="230" t="s">
        <v>230</v>
      </c>
      <c r="L7" s="230" t="s">
        <v>230</v>
      </c>
      <c r="N7" s="23" t="s">
        <v>251</v>
      </c>
      <c r="O7" s="23" t="s">
        <v>252</v>
      </c>
      <c r="P7" s="23" t="s">
        <v>246</v>
      </c>
      <c r="R7" s="3" t="s">
        <v>104</v>
      </c>
      <c r="S7" s="5" t="s">
        <v>221</v>
      </c>
      <c r="T7" s="5"/>
      <c r="W7" s="3"/>
      <c r="X7" s="5"/>
    </row>
    <row r="8" spans="1:24" ht="13.5">
      <c r="A8" s="13">
        <f t="shared" si="0"/>
        <v>22</v>
      </c>
      <c r="B8" s="13">
        <v>4</v>
      </c>
      <c r="C8" s="13">
        <v>4</v>
      </c>
      <c r="D8" s="230" t="s">
        <v>2</v>
      </c>
      <c r="E8" s="231"/>
      <c r="F8" s="230" t="s">
        <v>230</v>
      </c>
      <c r="G8" s="230" t="s">
        <v>230</v>
      </c>
      <c r="H8" s="230" t="s">
        <v>230</v>
      </c>
      <c r="I8" s="230" t="s">
        <v>230</v>
      </c>
      <c r="J8" s="230" t="s">
        <v>230</v>
      </c>
      <c r="K8" s="230" t="s">
        <v>230</v>
      </c>
      <c r="L8" s="230" t="s">
        <v>230</v>
      </c>
      <c r="N8" s="23" t="s">
        <v>2</v>
      </c>
      <c r="O8" s="23" t="s">
        <v>253</v>
      </c>
      <c r="P8" s="23" t="s">
        <v>240</v>
      </c>
      <c r="R8" s="3" t="s">
        <v>105</v>
      </c>
      <c r="S8" s="5" t="s">
        <v>219</v>
      </c>
      <c r="T8" s="5"/>
      <c r="W8" s="3"/>
      <c r="X8" s="5"/>
    </row>
    <row r="9" spans="1:24" ht="13.5">
      <c r="A9" s="13">
        <f t="shared" si="0"/>
        <v>22</v>
      </c>
      <c r="B9" s="13">
        <v>4</v>
      </c>
      <c r="C9" s="13">
        <v>5</v>
      </c>
      <c r="D9" s="230" t="s">
        <v>0</v>
      </c>
      <c r="E9" s="232"/>
      <c r="F9" s="230" t="s">
        <v>230</v>
      </c>
      <c r="G9" s="230" t="s">
        <v>230</v>
      </c>
      <c r="H9" s="230" t="s">
        <v>230</v>
      </c>
      <c r="I9" s="230" t="s">
        <v>230</v>
      </c>
      <c r="J9" s="230" t="s">
        <v>230</v>
      </c>
      <c r="K9" s="230" t="s">
        <v>230</v>
      </c>
      <c r="L9" s="230" t="s">
        <v>230</v>
      </c>
      <c r="N9" s="13" t="s">
        <v>0</v>
      </c>
      <c r="O9" s="13" t="s">
        <v>254</v>
      </c>
      <c r="P9" s="13" t="s">
        <v>241</v>
      </c>
      <c r="R9" s="3" t="s">
        <v>106</v>
      </c>
      <c r="S9" s="5" t="s">
        <v>217</v>
      </c>
      <c r="T9" s="5"/>
      <c r="W9" s="3"/>
      <c r="X9" s="5"/>
    </row>
    <row r="10" spans="1:24" ht="13.5">
      <c r="A10" s="13">
        <f t="shared" si="0"/>
        <v>22</v>
      </c>
      <c r="B10" s="13">
        <v>4</v>
      </c>
      <c r="C10" s="13">
        <v>6</v>
      </c>
      <c r="D10" s="230" t="s">
        <v>5</v>
      </c>
      <c r="E10" s="231"/>
      <c r="F10" s="230" t="s">
        <v>230</v>
      </c>
      <c r="G10" s="230" t="s">
        <v>230</v>
      </c>
      <c r="H10" s="230" t="s">
        <v>230</v>
      </c>
      <c r="I10" s="230" t="s">
        <v>230</v>
      </c>
      <c r="J10" s="230" t="s">
        <v>230</v>
      </c>
      <c r="K10" s="230" t="s">
        <v>230</v>
      </c>
      <c r="L10" s="230" t="s">
        <v>230</v>
      </c>
      <c r="N10" s="13" t="s">
        <v>5</v>
      </c>
      <c r="O10" s="13" t="s">
        <v>255</v>
      </c>
      <c r="P10" s="13" t="s">
        <v>242</v>
      </c>
      <c r="R10" s="3" t="s">
        <v>183</v>
      </c>
      <c r="S10" s="5" t="s">
        <v>38</v>
      </c>
      <c r="T10" s="5"/>
      <c r="W10" s="3"/>
      <c r="X10" s="5"/>
    </row>
    <row r="11" spans="1:24" ht="13.5">
      <c r="A11" s="191">
        <f t="shared" si="0"/>
        <v>22</v>
      </c>
      <c r="B11" s="191">
        <v>4</v>
      </c>
      <c r="C11" s="191">
        <v>7</v>
      </c>
      <c r="D11" s="205" t="s">
        <v>6</v>
      </c>
      <c r="E11" s="233"/>
      <c r="F11" s="205"/>
      <c r="G11" s="205"/>
      <c r="H11" s="205"/>
      <c r="I11" s="205"/>
      <c r="J11" s="205"/>
      <c r="K11" s="205"/>
      <c r="L11" s="205"/>
      <c r="N11" s="23" t="s">
        <v>6</v>
      </c>
      <c r="O11" s="23" t="s">
        <v>248</v>
      </c>
      <c r="P11" s="23" t="s">
        <v>243</v>
      </c>
      <c r="R11" s="3" t="s">
        <v>149</v>
      </c>
      <c r="S11" s="5" t="s">
        <v>215</v>
      </c>
      <c r="T11" s="5"/>
      <c r="W11" s="3"/>
      <c r="X11" s="5"/>
    </row>
    <row r="12" spans="1:24" ht="13.5">
      <c r="A12" s="191">
        <f t="shared" si="0"/>
        <v>22</v>
      </c>
      <c r="B12" s="191">
        <v>4</v>
      </c>
      <c r="C12" s="191">
        <v>8</v>
      </c>
      <c r="D12" s="205" t="s">
        <v>7</v>
      </c>
      <c r="E12" s="233"/>
      <c r="F12" s="205"/>
      <c r="G12" s="205"/>
      <c r="H12" s="205"/>
      <c r="I12" s="205"/>
      <c r="J12" s="205"/>
      <c r="K12" s="205"/>
      <c r="L12" s="205"/>
      <c r="N12" s="23" t="s">
        <v>7</v>
      </c>
      <c r="O12" s="23" t="s">
        <v>249</v>
      </c>
      <c r="P12" s="23" t="s">
        <v>244</v>
      </c>
      <c r="R12" s="3" t="s">
        <v>158</v>
      </c>
      <c r="S12" s="5" t="s">
        <v>171</v>
      </c>
      <c r="T12" s="5"/>
      <c r="W12" s="3"/>
      <c r="X12" s="5"/>
    </row>
    <row r="13" spans="1:20" ht="13.5">
      <c r="A13" s="191">
        <f t="shared" si="0"/>
        <v>22</v>
      </c>
      <c r="B13" s="191">
        <v>4</v>
      </c>
      <c r="C13" s="191">
        <v>9</v>
      </c>
      <c r="D13" s="205" t="s">
        <v>8</v>
      </c>
      <c r="E13" s="233"/>
      <c r="F13" s="205"/>
      <c r="G13" s="205"/>
      <c r="H13" s="205"/>
      <c r="I13" s="205"/>
      <c r="J13" s="205"/>
      <c r="K13" s="205"/>
      <c r="L13" s="205"/>
      <c r="N13" s="23" t="s">
        <v>8</v>
      </c>
      <c r="O13" s="23" t="s">
        <v>250</v>
      </c>
      <c r="P13" s="23" t="s">
        <v>245</v>
      </c>
      <c r="R13" s="3" t="s">
        <v>159</v>
      </c>
      <c r="S13" s="5" t="s">
        <v>225</v>
      </c>
      <c r="T13" s="5"/>
    </row>
    <row r="14" spans="1:24" ht="13.5">
      <c r="A14" s="13">
        <f t="shared" si="0"/>
        <v>22</v>
      </c>
      <c r="B14" s="13">
        <v>4</v>
      </c>
      <c r="C14" s="13">
        <v>10</v>
      </c>
      <c r="D14" s="230" t="s">
        <v>251</v>
      </c>
      <c r="E14" s="231"/>
      <c r="F14" s="230" t="s">
        <v>230</v>
      </c>
      <c r="G14" s="230" t="s">
        <v>230</v>
      </c>
      <c r="H14" s="230" t="s">
        <v>230</v>
      </c>
      <c r="I14" s="230" t="s">
        <v>230</v>
      </c>
      <c r="J14" s="230" t="s">
        <v>230</v>
      </c>
      <c r="K14" s="230" t="s">
        <v>230</v>
      </c>
      <c r="L14" s="230" t="s">
        <v>230</v>
      </c>
      <c r="N14" s="23" t="s">
        <v>251</v>
      </c>
      <c r="O14" s="23" t="s">
        <v>252</v>
      </c>
      <c r="P14" s="23" t="s">
        <v>246</v>
      </c>
      <c r="R14" s="3" t="s">
        <v>160</v>
      </c>
      <c r="S14" s="5" t="s">
        <v>169</v>
      </c>
      <c r="T14" s="5"/>
      <c r="W14" s="3"/>
      <c r="X14" s="5"/>
    </row>
    <row r="15" spans="1:24" ht="13.5">
      <c r="A15" s="13">
        <f t="shared" si="0"/>
        <v>22</v>
      </c>
      <c r="B15" s="13">
        <v>4</v>
      </c>
      <c r="C15" s="13">
        <v>11</v>
      </c>
      <c r="D15" s="230" t="s">
        <v>2</v>
      </c>
      <c r="E15" s="231"/>
      <c r="F15" s="230" t="s">
        <v>230</v>
      </c>
      <c r="G15" s="230" t="s">
        <v>230</v>
      </c>
      <c r="H15" s="230" t="s">
        <v>230</v>
      </c>
      <c r="I15" s="230" t="s">
        <v>230</v>
      </c>
      <c r="J15" s="230" t="s">
        <v>230</v>
      </c>
      <c r="K15" s="230" t="s">
        <v>230</v>
      </c>
      <c r="L15" s="230" t="s">
        <v>230</v>
      </c>
      <c r="N15" s="23" t="s">
        <v>2</v>
      </c>
      <c r="O15" s="23" t="s">
        <v>253</v>
      </c>
      <c r="P15" s="23" t="s">
        <v>240</v>
      </c>
      <c r="R15" s="3" t="s">
        <v>227</v>
      </c>
      <c r="W15" s="3"/>
      <c r="X15" s="5"/>
    </row>
    <row r="16" spans="1:24" ht="13.5">
      <c r="A16" s="191">
        <f t="shared" si="0"/>
        <v>22</v>
      </c>
      <c r="B16" s="191">
        <v>4</v>
      </c>
      <c r="C16" s="191">
        <v>12</v>
      </c>
      <c r="D16" s="205" t="s">
        <v>0</v>
      </c>
      <c r="E16" s="233"/>
      <c r="F16" s="205"/>
      <c r="G16" s="205"/>
      <c r="H16" s="205"/>
      <c r="I16" s="205"/>
      <c r="J16" s="205"/>
      <c r="K16" s="205"/>
      <c r="L16" s="205"/>
      <c r="N16" s="23" t="s">
        <v>0</v>
      </c>
      <c r="O16" s="23" t="s">
        <v>254</v>
      </c>
      <c r="P16" s="23" t="s">
        <v>241</v>
      </c>
      <c r="R16" s="3" t="s">
        <v>47</v>
      </c>
      <c r="W16" s="3"/>
      <c r="X16" s="5"/>
    </row>
    <row r="17" spans="1:24" ht="13.5">
      <c r="A17" s="191">
        <f t="shared" si="0"/>
        <v>22</v>
      </c>
      <c r="B17" s="191">
        <v>4</v>
      </c>
      <c r="C17" s="191">
        <v>13</v>
      </c>
      <c r="D17" s="205" t="s">
        <v>5</v>
      </c>
      <c r="E17" s="233"/>
      <c r="F17" s="205"/>
      <c r="G17" s="205"/>
      <c r="H17" s="205"/>
      <c r="I17" s="205"/>
      <c r="J17" s="205"/>
      <c r="K17" s="205"/>
      <c r="L17" s="205"/>
      <c r="N17" s="23" t="s">
        <v>5</v>
      </c>
      <c r="O17" s="23" t="s">
        <v>255</v>
      </c>
      <c r="P17" s="23" t="s">
        <v>242</v>
      </c>
      <c r="R17" s="3" t="s">
        <v>154</v>
      </c>
      <c r="W17" s="3"/>
      <c r="X17" s="5"/>
    </row>
    <row r="18" spans="1:24" ht="13.5">
      <c r="A18" s="191">
        <f>A17</f>
        <v>22</v>
      </c>
      <c r="B18" s="191">
        <v>4</v>
      </c>
      <c r="C18" s="191">
        <v>14</v>
      </c>
      <c r="D18" s="205" t="s">
        <v>6</v>
      </c>
      <c r="E18" s="233"/>
      <c r="F18" s="205"/>
      <c r="G18" s="205"/>
      <c r="H18" s="205"/>
      <c r="I18" s="205"/>
      <c r="J18" s="205"/>
      <c r="K18" s="205"/>
      <c r="L18" s="205"/>
      <c r="N18" s="23" t="s">
        <v>6</v>
      </c>
      <c r="O18" s="23" t="s">
        <v>248</v>
      </c>
      <c r="P18" s="23" t="s">
        <v>243</v>
      </c>
      <c r="R18" s="3" t="s">
        <v>48</v>
      </c>
      <c r="W18" s="3"/>
      <c r="X18" s="5"/>
    </row>
    <row r="19" spans="1:24" ht="13.5">
      <c r="A19" s="191">
        <f>A18</f>
        <v>22</v>
      </c>
      <c r="B19" s="191">
        <v>4</v>
      </c>
      <c r="C19" s="191">
        <v>15</v>
      </c>
      <c r="D19" s="205" t="s">
        <v>7</v>
      </c>
      <c r="E19" s="233"/>
      <c r="F19" s="205"/>
      <c r="G19" s="205"/>
      <c r="H19" s="205"/>
      <c r="I19" s="205"/>
      <c r="J19" s="205"/>
      <c r="K19" s="205"/>
      <c r="L19" s="205"/>
      <c r="N19" s="23" t="s">
        <v>7</v>
      </c>
      <c r="O19" s="23" t="s">
        <v>249</v>
      </c>
      <c r="P19" s="23" t="s">
        <v>244</v>
      </c>
      <c r="R19" s="3" t="s">
        <v>99</v>
      </c>
      <c r="W19" s="3"/>
      <c r="X19" s="5"/>
    </row>
    <row r="20" spans="1:24" ht="13.5">
      <c r="A20" s="191">
        <f t="shared" si="0"/>
        <v>22</v>
      </c>
      <c r="B20" s="191">
        <v>4</v>
      </c>
      <c r="C20" s="191">
        <v>16</v>
      </c>
      <c r="D20" s="205" t="s">
        <v>8</v>
      </c>
      <c r="E20" s="233"/>
      <c r="F20" s="205"/>
      <c r="G20" s="205"/>
      <c r="H20" s="205"/>
      <c r="I20" s="205"/>
      <c r="J20" s="205"/>
      <c r="K20" s="205"/>
      <c r="L20" s="205"/>
      <c r="N20" s="23" t="s">
        <v>8</v>
      </c>
      <c r="O20" s="23" t="s">
        <v>250</v>
      </c>
      <c r="P20" s="23" t="s">
        <v>245</v>
      </c>
      <c r="R20" s="3" t="s">
        <v>97</v>
      </c>
      <c r="W20" s="3"/>
      <c r="X20" s="5"/>
    </row>
    <row r="21" spans="1:24" ht="13.5">
      <c r="A21" s="13">
        <f t="shared" si="0"/>
        <v>22</v>
      </c>
      <c r="B21" s="13">
        <v>4</v>
      </c>
      <c r="C21" s="13">
        <v>17</v>
      </c>
      <c r="D21" s="230" t="s">
        <v>251</v>
      </c>
      <c r="E21" s="231"/>
      <c r="F21" s="230" t="s">
        <v>230</v>
      </c>
      <c r="G21" s="230" t="s">
        <v>230</v>
      </c>
      <c r="H21" s="230" t="s">
        <v>230</v>
      </c>
      <c r="I21" s="230" t="s">
        <v>230</v>
      </c>
      <c r="J21" s="230" t="s">
        <v>230</v>
      </c>
      <c r="K21" s="230" t="s">
        <v>230</v>
      </c>
      <c r="L21" s="230" t="s">
        <v>230</v>
      </c>
      <c r="N21" s="23" t="s">
        <v>251</v>
      </c>
      <c r="O21" s="23" t="s">
        <v>252</v>
      </c>
      <c r="P21" s="23" t="s">
        <v>246</v>
      </c>
      <c r="R21" s="3" t="s">
        <v>155</v>
      </c>
      <c r="W21" s="3"/>
      <c r="X21" s="5"/>
    </row>
    <row r="22" spans="1:24" ht="13.5">
      <c r="A22" s="13">
        <f t="shared" si="0"/>
        <v>22</v>
      </c>
      <c r="B22" s="13">
        <v>4</v>
      </c>
      <c r="C22" s="13">
        <v>18</v>
      </c>
      <c r="D22" s="230" t="s">
        <v>2</v>
      </c>
      <c r="E22" s="231"/>
      <c r="F22" s="230" t="s">
        <v>230</v>
      </c>
      <c r="G22" s="230" t="s">
        <v>230</v>
      </c>
      <c r="H22" s="230" t="s">
        <v>230</v>
      </c>
      <c r="I22" s="230" t="s">
        <v>230</v>
      </c>
      <c r="J22" s="230" t="s">
        <v>230</v>
      </c>
      <c r="K22" s="230" t="s">
        <v>230</v>
      </c>
      <c r="L22" s="230" t="s">
        <v>230</v>
      </c>
      <c r="N22" s="23" t="s">
        <v>2</v>
      </c>
      <c r="O22" s="23" t="s">
        <v>253</v>
      </c>
      <c r="P22" s="23" t="s">
        <v>240</v>
      </c>
      <c r="R22" s="3" t="s">
        <v>156</v>
      </c>
      <c r="W22" s="3"/>
      <c r="X22"/>
    </row>
    <row r="23" spans="1:24" ht="13.5">
      <c r="A23" s="191">
        <f>A22</f>
        <v>22</v>
      </c>
      <c r="B23" s="191">
        <v>4</v>
      </c>
      <c r="C23" s="191">
        <v>19</v>
      </c>
      <c r="D23" s="205" t="s">
        <v>0</v>
      </c>
      <c r="E23" s="233"/>
      <c r="F23" s="205"/>
      <c r="G23" s="205"/>
      <c r="H23" s="205"/>
      <c r="I23" s="205"/>
      <c r="J23" s="205"/>
      <c r="K23" s="205"/>
      <c r="L23" s="205"/>
      <c r="N23" s="23" t="s">
        <v>0</v>
      </c>
      <c r="O23" s="23" t="s">
        <v>254</v>
      </c>
      <c r="P23" s="23" t="s">
        <v>241</v>
      </c>
      <c r="R23" s="3" t="s">
        <v>98</v>
      </c>
      <c r="W23" s="3"/>
      <c r="X23"/>
    </row>
    <row r="24" spans="1:24" ht="13.5">
      <c r="A24" s="191">
        <f t="shared" si="0"/>
        <v>22</v>
      </c>
      <c r="B24" s="191">
        <v>4</v>
      </c>
      <c r="C24" s="191">
        <v>20</v>
      </c>
      <c r="D24" s="205" t="s">
        <v>5</v>
      </c>
      <c r="E24" s="233"/>
      <c r="F24" s="205"/>
      <c r="G24" s="205"/>
      <c r="H24" s="205"/>
      <c r="I24" s="205"/>
      <c r="J24" s="205"/>
      <c r="K24" s="205"/>
      <c r="L24" s="205"/>
      <c r="N24" s="23" t="s">
        <v>5</v>
      </c>
      <c r="O24" s="23" t="s">
        <v>255</v>
      </c>
      <c r="P24" s="23" t="s">
        <v>242</v>
      </c>
      <c r="R24" s="3" t="s">
        <v>226</v>
      </c>
      <c r="S24" s="5" t="s">
        <v>133</v>
      </c>
      <c r="T24" s="5"/>
      <c r="W24" s="3"/>
      <c r="X24"/>
    </row>
    <row r="25" spans="1:24" ht="13.5">
      <c r="A25" s="191">
        <f t="shared" si="0"/>
        <v>22</v>
      </c>
      <c r="B25" s="191">
        <v>4</v>
      </c>
      <c r="C25" s="191">
        <v>21</v>
      </c>
      <c r="D25" s="205" t="s">
        <v>6</v>
      </c>
      <c r="E25" s="233"/>
      <c r="F25" s="205"/>
      <c r="G25" s="205"/>
      <c r="H25" s="205"/>
      <c r="I25" s="205"/>
      <c r="J25" s="205"/>
      <c r="K25" s="205"/>
      <c r="L25" s="205"/>
      <c r="N25" s="23" t="s">
        <v>6</v>
      </c>
      <c r="O25" s="23" t="s">
        <v>248</v>
      </c>
      <c r="P25" s="23" t="s">
        <v>243</v>
      </c>
      <c r="R25" s="3" t="s">
        <v>51</v>
      </c>
      <c r="S25" s="5" t="s">
        <v>10</v>
      </c>
      <c r="T25" s="5"/>
      <c r="W25" s="3"/>
      <c r="X25"/>
    </row>
    <row r="26" spans="1:24" ht="13.5">
      <c r="A26" s="191">
        <f t="shared" si="0"/>
        <v>22</v>
      </c>
      <c r="B26" s="191">
        <v>4</v>
      </c>
      <c r="C26" s="191">
        <v>22</v>
      </c>
      <c r="D26" s="205" t="s">
        <v>7</v>
      </c>
      <c r="E26" s="233"/>
      <c r="F26" s="205"/>
      <c r="G26" s="205"/>
      <c r="H26" s="205"/>
      <c r="I26" s="205"/>
      <c r="J26" s="205"/>
      <c r="K26" s="205"/>
      <c r="L26" s="205"/>
      <c r="N26" s="23" t="s">
        <v>7</v>
      </c>
      <c r="O26" s="23" t="s">
        <v>249</v>
      </c>
      <c r="P26" s="23" t="s">
        <v>244</v>
      </c>
      <c r="R26" s="3" t="s">
        <v>258</v>
      </c>
      <c r="S26" s="239" t="s">
        <v>259</v>
      </c>
      <c r="T26" s="239"/>
      <c r="U26" s="204"/>
      <c r="W26" s="3"/>
      <c r="X26"/>
    </row>
    <row r="27" spans="1:24" ht="13.5">
      <c r="A27" s="191">
        <f t="shared" si="0"/>
        <v>22</v>
      </c>
      <c r="B27" s="191">
        <v>4</v>
      </c>
      <c r="C27" s="191">
        <v>23</v>
      </c>
      <c r="D27" s="205" t="s">
        <v>8</v>
      </c>
      <c r="E27" s="233"/>
      <c r="F27" s="205"/>
      <c r="G27" s="205"/>
      <c r="H27" s="205"/>
      <c r="I27" s="205"/>
      <c r="J27" s="205"/>
      <c r="K27" s="205"/>
      <c r="L27" s="205"/>
      <c r="N27" s="23" t="s">
        <v>8</v>
      </c>
      <c r="O27" s="23" t="s">
        <v>250</v>
      </c>
      <c r="P27" s="23" t="s">
        <v>245</v>
      </c>
      <c r="R27" s="3" t="s">
        <v>50</v>
      </c>
      <c r="S27" s="5" t="s">
        <v>12</v>
      </c>
      <c r="T27" s="5"/>
      <c r="W27" s="3"/>
      <c r="X27"/>
    </row>
    <row r="28" spans="1:24" ht="13.5">
      <c r="A28" s="13">
        <f t="shared" si="0"/>
        <v>22</v>
      </c>
      <c r="B28" s="13">
        <v>4</v>
      </c>
      <c r="C28" s="13">
        <v>24</v>
      </c>
      <c r="D28" s="230" t="s">
        <v>251</v>
      </c>
      <c r="E28" s="231"/>
      <c r="F28" s="230" t="s">
        <v>230</v>
      </c>
      <c r="G28" s="230" t="s">
        <v>230</v>
      </c>
      <c r="H28" s="230" t="s">
        <v>230</v>
      </c>
      <c r="I28" s="230" t="s">
        <v>230</v>
      </c>
      <c r="J28" s="230" t="s">
        <v>230</v>
      </c>
      <c r="K28" s="230" t="s">
        <v>230</v>
      </c>
      <c r="L28" s="230" t="s">
        <v>230</v>
      </c>
      <c r="N28" s="23" t="s">
        <v>251</v>
      </c>
      <c r="O28" s="23" t="s">
        <v>252</v>
      </c>
      <c r="P28" s="23" t="s">
        <v>246</v>
      </c>
      <c r="R28" s="3" t="s">
        <v>196</v>
      </c>
      <c r="S28" s="5" t="s">
        <v>228</v>
      </c>
      <c r="T28" s="5"/>
      <c r="W28" s="3"/>
      <c r="X28"/>
    </row>
    <row r="29" spans="1:24" ht="13.5">
      <c r="A29" s="13">
        <f t="shared" si="0"/>
        <v>22</v>
      </c>
      <c r="B29" s="13">
        <v>4</v>
      </c>
      <c r="C29" s="13">
        <v>25</v>
      </c>
      <c r="D29" s="230" t="s">
        <v>2</v>
      </c>
      <c r="E29" s="231"/>
      <c r="F29" s="230" t="s">
        <v>230</v>
      </c>
      <c r="G29" s="230" t="s">
        <v>230</v>
      </c>
      <c r="H29" s="230" t="s">
        <v>230</v>
      </c>
      <c r="I29" s="230" t="s">
        <v>230</v>
      </c>
      <c r="J29" s="230" t="s">
        <v>230</v>
      </c>
      <c r="K29" s="230" t="s">
        <v>230</v>
      </c>
      <c r="L29" s="230" t="s">
        <v>230</v>
      </c>
      <c r="N29" s="23" t="s">
        <v>2</v>
      </c>
      <c r="O29" s="23" t="s">
        <v>253</v>
      </c>
      <c r="P29" s="23" t="s">
        <v>240</v>
      </c>
      <c r="R29" s="3" t="s">
        <v>209</v>
      </c>
      <c r="S29" s="5" t="s">
        <v>192</v>
      </c>
      <c r="T29" s="5"/>
      <c r="W29" s="3"/>
      <c r="X29"/>
    </row>
    <row r="30" spans="1:24" ht="13.5">
      <c r="A30" s="191">
        <f>A29</f>
        <v>22</v>
      </c>
      <c r="B30" s="191">
        <v>4</v>
      </c>
      <c r="C30" s="191">
        <v>26</v>
      </c>
      <c r="D30" s="205" t="s">
        <v>0</v>
      </c>
      <c r="E30" s="233"/>
      <c r="F30" s="205"/>
      <c r="G30" s="205"/>
      <c r="H30" s="205"/>
      <c r="I30" s="205"/>
      <c r="J30" s="205"/>
      <c r="K30" s="205"/>
      <c r="L30" s="205"/>
      <c r="N30" s="23" t="s">
        <v>0</v>
      </c>
      <c r="O30" s="23" t="s">
        <v>254</v>
      </c>
      <c r="P30" s="23" t="s">
        <v>241</v>
      </c>
      <c r="W30" s="3"/>
      <c r="X30" s="3"/>
    </row>
    <row r="31" spans="1:16" ht="13.5">
      <c r="A31" s="191">
        <f>A30</f>
        <v>22</v>
      </c>
      <c r="B31" s="191">
        <v>4</v>
      </c>
      <c r="C31" s="191">
        <v>27</v>
      </c>
      <c r="D31" s="205" t="s">
        <v>5</v>
      </c>
      <c r="E31" s="233"/>
      <c r="F31" s="205"/>
      <c r="G31" s="205"/>
      <c r="H31" s="205"/>
      <c r="I31" s="205"/>
      <c r="J31" s="205"/>
      <c r="K31" s="205"/>
      <c r="L31" s="205"/>
      <c r="N31" s="23" t="s">
        <v>5</v>
      </c>
      <c r="O31" s="23" t="s">
        <v>255</v>
      </c>
      <c r="P31" s="23" t="s">
        <v>242</v>
      </c>
    </row>
    <row r="32" spans="1:16" ht="13.5">
      <c r="A32" s="191">
        <f t="shared" si="0"/>
        <v>22</v>
      </c>
      <c r="B32" s="191">
        <v>4</v>
      </c>
      <c r="C32" s="191">
        <v>28</v>
      </c>
      <c r="D32" s="205" t="s">
        <v>6</v>
      </c>
      <c r="E32" s="233"/>
      <c r="F32" s="205"/>
      <c r="G32" s="205"/>
      <c r="H32" s="205"/>
      <c r="I32" s="205"/>
      <c r="J32" s="205"/>
      <c r="K32" s="205"/>
      <c r="L32" s="205"/>
      <c r="N32" s="23" t="s">
        <v>6</v>
      </c>
      <c r="O32" s="23" t="s">
        <v>248</v>
      </c>
      <c r="P32" s="23" t="s">
        <v>243</v>
      </c>
    </row>
    <row r="33" spans="1:16" ht="13.5">
      <c r="A33" s="13">
        <f t="shared" si="0"/>
        <v>22</v>
      </c>
      <c r="B33" s="13">
        <v>4</v>
      </c>
      <c r="C33" s="13">
        <v>29</v>
      </c>
      <c r="D33" s="230" t="s">
        <v>7</v>
      </c>
      <c r="E33" s="231" t="s">
        <v>346</v>
      </c>
      <c r="F33" s="230" t="s">
        <v>230</v>
      </c>
      <c r="G33" s="230" t="s">
        <v>230</v>
      </c>
      <c r="H33" s="230" t="s">
        <v>230</v>
      </c>
      <c r="I33" s="230" t="s">
        <v>230</v>
      </c>
      <c r="J33" s="230" t="s">
        <v>230</v>
      </c>
      <c r="K33" s="230" t="s">
        <v>230</v>
      </c>
      <c r="L33" s="230" t="s">
        <v>230</v>
      </c>
      <c r="N33" s="13" t="s">
        <v>263</v>
      </c>
      <c r="O33" s="13" t="s">
        <v>264</v>
      </c>
      <c r="P33" s="13" t="s">
        <v>262</v>
      </c>
    </row>
    <row r="34" spans="1:16" ht="13.5">
      <c r="A34" s="23">
        <f t="shared" si="0"/>
        <v>22</v>
      </c>
      <c r="B34" s="23">
        <v>4</v>
      </c>
      <c r="C34" s="23">
        <v>30</v>
      </c>
      <c r="D34" s="205" t="s">
        <v>8</v>
      </c>
      <c r="E34" s="234"/>
      <c r="F34" s="205"/>
      <c r="G34" s="205"/>
      <c r="H34" s="205"/>
      <c r="I34" s="205"/>
      <c r="J34" s="205"/>
      <c r="K34" s="205"/>
      <c r="L34" s="205"/>
      <c r="N34" s="23" t="s">
        <v>8</v>
      </c>
      <c r="O34" s="23" t="s">
        <v>250</v>
      </c>
      <c r="P34" s="23" t="s">
        <v>245</v>
      </c>
    </row>
    <row r="35" spans="1:16" ht="13.5">
      <c r="A35" s="23"/>
      <c r="B35" s="23"/>
      <c r="C35" s="23"/>
      <c r="D35" s="205"/>
      <c r="E35" s="234"/>
      <c r="F35" s="205"/>
      <c r="G35" s="205"/>
      <c r="H35" s="205"/>
      <c r="I35" s="205"/>
      <c r="J35" s="205"/>
      <c r="K35" s="205"/>
      <c r="L35" s="205"/>
      <c r="N35" s="23"/>
      <c r="O35" s="23"/>
      <c r="P35" s="23"/>
    </row>
    <row r="36" ht="13.5">
      <c r="O36" s="3"/>
    </row>
    <row r="37" ht="13.5">
      <c r="O37" s="3"/>
    </row>
    <row r="38" ht="13.5">
      <c r="O38" s="3"/>
    </row>
    <row r="39" spans="1:15" ht="13.5">
      <c r="A39" s="546" t="s">
        <v>392</v>
      </c>
      <c r="B39" s="547"/>
      <c r="C39" s="548" t="s">
        <v>358</v>
      </c>
      <c r="D39" s="548"/>
      <c r="O39" s="3"/>
    </row>
    <row r="40" spans="1:4" ht="13.5">
      <c r="A40" s="549"/>
      <c r="B40" s="549"/>
      <c r="C40" s="550"/>
      <c r="D40" s="550"/>
    </row>
    <row r="41" spans="1:15" ht="13.5">
      <c r="A41" s="260" t="s">
        <v>70</v>
      </c>
      <c r="B41" s="261"/>
      <c r="C41" s="261"/>
      <c r="D41" s="261"/>
      <c r="E41" s="262"/>
      <c r="F41" s="263" t="s">
        <v>121</v>
      </c>
      <c r="G41" s="263"/>
      <c r="H41" s="263"/>
      <c r="I41" s="263"/>
      <c r="J41" s="263"/>
      <c r="K41" s="263"/>
      <c r="L41" s="263"/>
      <c r="N41" s="25"/>
      <c r="O41" s="25"/>
    </row>
    <row r="42" spans="1:16" s="35" customFormat="1" ht="13.5">
      <c r="A42" s="34" t="s">
        <v>89</v>
      </c>
      <c r="B42" s="34" t="s">
        <v>0</v>
      </c>
      <c r="C42" s="34" t="s">
        <v>2</v>
      </c>
      <c r="D42" s="34" t="s">
        <v>90</v>
      </c>
      <c r="E42" s="229" t="s">
        <v>91</v>
      </c>
      <c r="F42" s="229" t="s">
        <v>40</v>
      </c>
      <c r="G42" s="229" t="s">
        <v>41</v>
      </c>
      <c r="H42" s="229" t="s">
        <v>42</v>
      </c>
      <c r="I42" s="229" t="s">
        <v>43</v>
      </c>
      <c r="J42" s="229" t="s">
        <v>44</v>
      </c>
      <c r="K42" s="229" t="s">
        <v>45</v>
      </c>
      <c r="L42" s="229" t="s">
        <v>236</v>
      </c>
      <c r="N42" s="34" t="s">
        <v>75</v>
      </c>
      <c r="O42" s="34" t="s">
        <v>76</v>
      </c>
      <c r="P42" s="34" t="s">
        <v>77</v>
      </c>
    </row>
    <row r="43" spans="1:16" ht="13.5">
      <c r="A43" s="13">
        <f>A34</f>
        <v>22</v>
      </c>
      <c r="B43" s="13">
        <v>5</v>
      </c>
      <c r="C43" s="13">
        <v>1</v>
      </c>
      <c r="D43" s="230" t="s">
        <v>153</v>
      </c>
      <c r="E43" s="231"/>
      <c r="F43" s="230" t="s">
        <v>230</v>
      </c>
      <c r="G43" s="230" t="s">
        <v>230</v>
      </c>
      <c r="H43" s="230" t="s">
        <v>230</v>
      </c>
      <c r="I43" s="230" t="s">
        <v>230</v>
      </c>
      <c r="J43" s="230" t="s">
        <v>230</v>
      </c>
      <c r="K43" s="230" t="s">
        <v>230</v>
      </c>
      <c r="L43" s="230" t="s">
        <v>230</v>
      </c>
      <c r="N43" s="23" t="s">
        <v>265</v>
      </c>
      <c r="O43" s="23" t="s">
        <v>252</v>
      </c>
      <c r="P43" s="23" t="s">
        <v>246</v>
      </c>
    </row>
    <row r="44" spans="1:16" ht="13.5">
      <c r="A44" s="13">
        <f>A43</f>
        <v>22</v>
      </c>
      <c r="B44" s="13">
        <v>5</v>
      </c>
      <c r="C44" s="13">
        <v>2</v>
      </c>
      <c r="D44" s="230" t="s">
        <v>2</v>
      </c>
      <c r="E44" s="231"/>
      <c r="F44" s="230" t="s">
        <v>230</v>
      </c>
      <c r="G44" s="230" t="s">
        <v>230</v>
      </c>
      <c r="H44" s="230" t="s">
        <v>230</v>
      </c>
      <c r="I44" s="230" t="s">
        <v>230</v>
      </c>
      <c r="J44" s="230" t="s">
        <v>230</v>
      </c>
      <c r="K44" s="230" t="s">
        <v>230</v>
      </c>
      <c r="L44" s="230" t="s">
        <v>230</v>
      </c>
      <c r="N44" s="23" t="s">
        <v>266</v>
      </c>
      <c r="O44" s="23" t="s">
        <v>253</v>
      </c>
      <c r="P44" s="23" t="s">
        <v>240</v>
      </c>
    </row>
    <row r="45" spans="1:16" ht="13.5">
      <c r="A45" s="13">
        <f aca="true" t="shared" si="1" ref="A45:A72">A44</f>
        <v>22</v>
      </c>
      <c r="B45" s="13">
        <v>5</v>
      </c>
      <c r="C45" s="13">
        <v>3</v>
      </c>
      <c r="D45" s="230" t="s">
        <v>0</v>
      </c>
      <c r="E45" s="231" t="s">
        <v>347</v>
      </c>
      <c r="F45" s="230" t="s">
        <v>230</v>
      </c>
      <c r="G45" s="230" t="s">
        <v>230</v>
      </c>
      <c r="H45" s="230" t="s">
        <v>230</v>
      </c>
      <c r="I45" s="230" t="s">
        <v>230</v>
      </c>
      <c r="J45" s="230" t="s">
        <v>230</v>
      </c>
      <c r="K45" s="230" t="s">
        <v>230</v>
      </c>
      <c r="L45" s="230" t="s">
        <v>230</v>
      </c>
      <c r="N45" s="13" t="s">
        <v>267</v>
      </c>
      <c r="O45" s="13" t="s">
        <v>268</v>
      </c>
      <c r="P45" s="13" t="s">
        <v>269</v>
      </c>
    </row>
    <row r="46" spans="1:16" ht="13.5">
      <c r="A46" s="13">
        <f t="shared" si="1"/>
        <v>22</v>
      </c>
      <c r="B46" s="13">
        <v>5</v>
      </c>
      <c r="C46" s="13">
        <v>4</v>
      </c>
      <c r="D46" s="230" t="s">
        <v>5</v>
      </c>
      <c r="E46" s="231" t="s">
        <v>256</v>
      </c>
      <c r="F46" s="230" t="s">
        <v>230</v>
      </c>
      <c r="G46" s="230" t="s">
        <v>230</v>
      </c>
      <c r="H46" s="230" t="s">
        <v>230</v>
      </c>
      <c r="I46" s="230" t="s">
        <v>230</v>
      </c>
      <c r="J46" s="230" t="s">
        <v>230</v>
      </c>
      <c r="K46" s="230" t="s">
        <v>230</v>
      </c>
      <c r="L46" s="230" t="s">
        <v>230</v>
      </c>
      <c r="N46" s="13" t="s">
        <v>122</v>
      </c>
      <c r="O46" s="13" t="s">
        <v>270</v>
      </c>
      <c r="P46" s="13" t="s">
        <v>271</v>
      </c>
    </row>
    <row r="47" spans="1:16" ht="13.5">
      <c r="A47" s="13">
        <f t="shared" si="1"/>
        <v>22</v>
      </c>
      <c r="B47" s="13">
        <v>5</v>
      </c>
      <c r="C47" s="13">
        <v>5</v>
      </c>
      <c r="D47" s="230" t="s">
        <v>6</v>
      </c>
      <c r="E47" s="231" t="s">
        <v>348</v>
      </c>
      <c r="F47" s="230" t="s">
        <v>230</v>
      </c>
      <c r="G47" s="230" t="s">
        <v>230</v>
      </c>
      <c r="H47" s="230" t="s">
        <v>230</v>
      </c>
      <c r="I47" s="230" t="s">
        <v>230</v>
      </c>
      <c r="J47" s="230" t="s">
        <v>230</v>
      </c>
      <c r="K47" s="230" t="s">
        <v>230</v>
      </c>
      <c r="L47" s="230" t="s">
        <v>230</v>
      </c>
      <c r="N47" s="13" t="s">
        <v>123</v>
      </c>
      <c r="O47" s="13" t="s">
        <v>272</v>
      </c>
      <c r="P47" s="13" t="s">
        <v>273</v>
      </c>
    </row>
    <row r="48" spans="1:16" ht="13.5">
      <c r="A48" s="23">
        <f t="shared" si="1"/>
        <v>22</v>
      </c>
      <c r="B48" s="23">
        <v>5</v>
      </c>
      <c r="C48" s="23">
        <v>6</v>
      </c>
      <c r="D48" s="205" t="s">
        <v>7</v>
      </c>
      <c r="E48" s="234"/>
      <c r="F48" s="205"/>
      <c r="G48" s="205"/>
      <c r="H48" s="205"/>
      <c r="I48" s="205"/>
      <c r="J48" s="205"/>
      <c r="K48" s="205"/>
      <c r="L48" s="205"/>
      <c r="N48" s="23" t="s">
        <v>274</v>
      </c>
      <c r="O48" s="23" t="s">
        <v>249</v>
      </c>
      <c r="P48" s="23" t="s">
        <v>244</v>
      </c>
    </row>
    <row r="49" spans="1:16" ht="13.5">
      <c r="A49" s="23">
        <f t="shared" si="1"/>
        <v>22</v>
      </c>
      <c r="B49" s="23">
        <v>5</v>
      </c>
      <c r="C49" s="23">
        <v>7</v>
      </c>
      <c r="D49" s="205" t="s">
        <v>8</v>
      </c>
      <c r="E49" s="234"/>
      <c r="F49" s="205"/>
      <c r="G49" s="205"/>
      <c r="H49" s="205"/>
      <c r="I49" s="205"/>
      <c r="J49" s="205"/>
      <c r="K49" s="205"/>
      <c r="L49" s="205"/>
      <c r="N49" s="23" t="s">
        <v>125</v>
      </c>
      <c r="O49" s="23" t="s">
        <v>250</v>
      </c>
      <c r="P49" s="23" t="s">
        <v>245</v>
      </c>
    </row>
    <row r="50" spans="1:16" ht="13.5">
      <c r="A50" s="13">
        <f t="shared" si="1"/>
        <v>22</v>
      </c>
      <c r="B50" s="13">
        <v>5</v>
      </c>
      <c r="C50" s="13">
        <v>8</v>
      </c>
      <c r="D50" s="230" t="s">
        <v>251</v>
      </c>
      <c r="E50" s="231"/>
      <c r="F50" s="230" t="s">
        <v>230</v>
      </c>
      <c r="G50" s="230" t="s">
        <v>230</v>
      </c>
      <c r="H50" s="230" t="s">
        <v>230</v>
      </c>
      <c r="I50" s="230" t="s">
        <v>230</v>
      </c>
      <c r="J50" s="230" t="s">
        <v>230</v>
      </c>
      <c r="K50" s="230" t="s">
        <v>230</v>
      </c>
      <c r="L50" s="230" t="s">
        <v>230</v>
      </c>
      <c r="N50" s="23" t="s">
        <v>265</v>
      </c>
      <c r="O50" s="23" t="s">
        <v>252</v>
      </c>
      <c r="P50" s="23" t="s">
        <v>246</v>
      </c>
    </row>
    <row r="51" spans="1:16" ht="13.5">
      <c r="A51" s="13">
        <f t="shared" si="1"/>
        <v>22</v>
      </c>
      <c r="B51" s="13">
        <v>5</v>
      </c>
      <c r="C51" s="13">
        <v>9</v>
      </c>
      <c r="D51" s="230" t="s">
        <v>2</v>
      </c>
      <c r="E51" s="231"/>
      <c r="F51" s="230" t="s">
        <v>230</v>
      </c>
      <c r="G51" s="230" t="s">
        <v>230</v>
      </c>
      <c r="H51" s="230" t="s">
        <v>230</v>
      </c>
      <c r="I51" s="230" t="s">
        <v>230</v>
      </c>
      <c r="J51" s="230" t="s">
        <v>230</v>
      </c>
      <c r="K51" s="230" t="s">
        <v>230</v>
      </c>
      <c r="L51" s="230" t="s">
        <v>230</v>
      </c>
      <c r="N51" s="23" t="s">
        <v>266</v>
      </c>
      <c r="O51" s="23" t="s">
        <v>253</v>
      </c>
      <c r="P51" s="23" t="s">
        <v>240</v>
      </c>
    </row>
    <row r="52" spans="1:16" ht="13.5">
      <c r="A52" s="23">
        <f t="shared" si="1"/>
        <v>22</v>
      </c>
      <c r="B52" s="23">
        <v>5</v>
      </c>
      <c r="C52" s="23">
        <v>10</v>
      </c>
      <c r="D52" s="205" t="s">
        <v>0</v>
      </c>
      <c r="E52" s="234"/>
      <c r="F52" s="205"/>
      <c r="G52" s="205"/>
      <c r="H52" s="205"/>
      <c r="I52" s="205"/>
      <c r="J52" s="205"/>
      <c r="K52" s="205"/>
      <c r="L52" s="205"/>
      <c r="N52" s="23" t="s">
        <v>267</v>
      </c>
      <c r="O52" s="23" t="s">
        <v>254</v>
      </c>
      <c r="P52" s="23" t="s">
        <v>241</v>
      </c>
    </row>
    <row r="53" spans="1:16" ht="13.5">
      <c r="A53" s="23">
        <f t="shared" si="1"/>
        <v>22</v>
      </c>
      <c r="B53" s="23">
        <v>5</v>
      </c>
      <c r="C53" s="23">
        <v>11</v>
      </c>
      <c r="D53" s="205" t="s">
        <v>5</v>
      </c>
      <c r="E53" s="234"/>
      <c r="F53" s="205"/>
      <c r="G53" s="205"/>
      <c r="H53" s="205"/>
      <c r="I53" s="205"/>
      <c r="J53" s="205"/>
      <c r="K53" s="205"/>
      <c r="L53" s="205"/>
      <c r="N53" s="23" t="s">
        <v>122</v>
      </c>
      <c r="O53" s="23" t="s">
        <v>255</v>
      </c>
      <c r="P53" s="23" t="s">
        <v>242</v>
      </c>
    </row>
    <row r="54" spans="1:16" ht="13.5">
      <c r="A54" s="23">
        <f t="shared" si="1"/>
        <v>22</v>
      </c>
      <c r="B54" s="23">
        <v>5</v>
      </c>
      <c r="C54" s="23">
        <v>12</v>
      </c>
      <c r="D54" s="205" t="s">
        <v>6</v>
      </c>
      <c r="E54" s="234"/>
      <c r="F54" s="205"/>
      <c r="G54" s="205"/>
      <c r="H54" s="205"/>
      <c r="I54" s="205"/>
      <c r="J54" s="205"/>
      <c r="K54" s="205"/>
      <c r="L54" s="205"/>
      <c r="N54" s="23" t="s">
        <v>123</v>
      </c>
      <c r="O54" s="23" t="s">
        <v>248</v>
      </c>
      <c r="P54" s="23" t="s">
        <v>243</v>
      </c>
    </row>
    <row r="55" spans="1:16" ht="13.5">
      <c r="A55" s="23">
        <f t="shared" si="1"/>
        <v>22</v>
      </c>
      <c r="B55" s="23">
        <v>5</v>
      </c>
      <c r="C55" s="23">
        <v>13</v>
      </c>
      <c r="D55" s="205" t="s">
        <v>7</v>
      </c>
      <c r="E55" s="234"/>
      <c r="F55" s="205"/>
      <c r="G55" s="205"/>
      <c r="H55" s="205"/>
      <c r="I55" s="205"/>
      <c r="J55" s="205"/>
      <c r="K55" s="205"/>
      <c r="L55" s="205"/>
      <c r="N55" s="23" t="s">
        <v>274</v>
      </c>
      <c r="O55" s="23" t="s">
        <v>249</v>
      </c>
      <c r="P55" s="23" t="s">
        <v>244</v>
      </c>
    </row>
    <row r="56" spans="1:16" ht="13.5">
      <c r="A56" s="23">
        <f t="shared" si="1"/>
        <v>22</v>
      </c>
      <c r="B56" s="23">
        <v>5</v>
      </c>
      <c r="C56" s="23">
        <v>14</v>
      </c>
      <c r="D56" s="205" t="s">
        <v>8</v>
      </c>
      <c r="E56" s="234"/>
      <c r="F56" s="205"/>
      <c r="G56" s="205"/>
      <c r="H56" s="205"/>
      <c r="I56" s="205"/>
      <c r="J56" s="205"/>
      <c r="K56" s="205"/>
      <c r="L56" s="205"/>
      <c r="N56" s="23" t="s">
        <v>125</v>
      </c>
      <c r="O56" s="23" t="s">
        <v>250</v>
      </c>
      <c r="P56" s="23" t="s">
        <v>245</v>
      </c>
    </row>
    <row r="57" spans="1:16" ht="13.5">
      <c r="A57" s="13">
        <f t="shared" si="1"/>
        <v>22</v>
      </c>
      <c r="B57" s="13">
        <v>5</v>
      </c>
      <c r="C57" s="13">
        <v>15</v>
      </c>
      <c r="D57" s="230" t="s">
        <v>251</v>
      </c>
      <c r="E57" s="231"/>
      <c r="F57" s="230" t="s">
        <v>230</v>
      </c>
      <c r="G57" s="230" t="s">
        <v>230</v>
      </c>
      <c r="H57" s="230" t="s">
        <v>230</v>
      </c>
      <c r="I57" s="230" t="s">
        <v>230</v>
      </c>
      <c r="J57" s="230" t="s">
        <v>230</v>
      </c>
      <c r="K57" s="230" t="s">
        <v>230</v>
      </c>
      <c r="L57" s="230" t="s">
        <v>230</v>
      </c>
      <c r="N57" s="23" t="s">
        <v>265</v>
      </c>
      <c r="O57" s="23" t="s">
        <v>252</v>
      </c>
      <c r="P57" s="23" t="s">
        <v>246</v>
      </c>
    </row>
    <row r="58" spans="1:16" ht="13.5">
      <c r="A58" s="13">
        <f t="shared" si="1"/>
        <v>22</v>
      </c>
      <c r="B58" s="13">
        <v>5</v>
      </c>
      <c r="C58" s="13">
        <v>16</v>
      </c>
      <c r="D58" s="230" t="s">
        <v>2</v>
      </c>
      <c r="E58" s="231"/>
      <c r="F58" s="230" t="s">
        <v>230</v>
      </c>
      <c r="G58" s="230" t="s">
        <v>230</v>
      </c>
      <c r="H58" s="230" t="s">
        <v>230</v>
      </c>
      <c r="I58" s="230" t="s">
        <v>230</v>
      </c>
      <c r="J58" s="230" t="s">
        <v>230</v>
      </c>
      <c r="K58" s="230" t="s">
        <v>230</v>
      </c>
      <c r="L58" s="230" t="s">
        <v>230</v>
      </c>
      <c r="N58" s="23" t="s">
        <v>266</v>
      </c>
      <c r="O58" s="23" t="s">
        <v>253</v>
      </c>
      <c r="P58" s="23" t="s">
        <v>240</v>
      </c>
    </row>
    <row r="59" spans="1:16" ht="13.5">
      <c r="A59" s="23">
        <f t="shared" si="1"/>
        <v>22</v>
      </c>
      <c r="B59" s="23">
        <v>5</v>
      </c>
      <c r="C59" s="23">
        <v>17</v>
      </c>
      <c r="D59" s="205" t="s">
        <v>0</v>
      </c>
      <c r="E59" s="234"/>
      <c r="F59" s="205"/>
      <c r="G59" s="205"/>
      <c r="H59" s="205"/>
      <c r="I59" s="205"/>
      <c r="J59" s="205"/>
      <c r="K59" s="205"/>
      <c r="L59" s="205"/>
      <c r="N59" s="23" t="s">
        <v>267</v>
      </c>
      <c r="O59" s="23" t="s">
        <v>254</v>
      </c>
      <c r="P59" s="23" t="s">
        <v>241</v>
      </c>
    </row>
    <row r="60" spans="1:16" ht="13.5">
      <c r="A60" s="23">
        <f t="shared" si="1"/>
        <v>22</v>
      </c>
      <c r="B60" s="23">
        <v>5</v>
      </c>
      <c r="C60" s="23">
        <v>18</v>
      </c>
      <c r="D60" s="205" t="s">
        <v>5</v>
      </c>
      <c r="E60" s="234"/>
      <c r="F60" s="205"/>
      <c r="G60" s="205"/>
      <c r="H60" s="205"/>
      <c r="I60" s="205"/>
      <c r="J60" s="205"/>
      <c r="K60" s="205"/>
      <c r="L60" s="205"/>
      <c r="N60" s="23" t="s">
        <v>122</v>
      </c>
      <c r="O60" s="23" t="s">
        <v>255</v>
      </c>
      <c r="P60" s="23" t="s">
        <v>242</v>
      </c>
    </row>
    <row r="61" spans="1:16" ht="13.5">
      <c r="A61" s="23">
        <f t="shared" si="1"/>
        <v>22</v>
      </c>
      <c r="B61" s="23">
        <v>5</v>
      </c>
      <c r="C61" s="23">
        <v>19</v>
      </c>
      <c r="D61" s="205" t="s">
        <v>6</v>
      </c>
      <c r="E61" s="234"/>
      <c r="F61" s="205"/>
      <c r="G61" s="205"/>
      <c r="H61" s="205"/>
      <c r="I61" s="205"/>
      <c r="J61" s="205"/>
      <c r="K61" s="205"/>
      <c r="L61" s="205"/>
      <c r="N61" s="23" t="s">
        <v>123</v>
      </c>
      <c r="O61" s="23" t="s">
        <v>248</v>
      </c>
      <c r="P61" s="23" t="s">
        <v>243</v>
      </c>
    </row>
    <row r="62" spans="1:16" ht="13.5">
      <c r="A62" s="23">
        <f t="shared" si="1"/>
        <v>22</v>
      </c>
      <c r="B62" s="23">
        <v>5</v>
      </c>
      <c r="C62" s="23">
        <v>20</v>
      </c>
      <c r="D62" s="205" t="s">
        <v>7</v>
      </c>
      <c r="E62" s="234"/>
      <c r="F62" s="205"/>
      <c r="G62" s="205"/>
      <c r="H62" s="205"/>
      <c r="I62" s="205"/>
      <c r="J62" s="205"/>
      <c r="K62" s="205"/>
      <c r="L62" s="205"/>
      <c r="N62" s="23" t="s">
        <v>274</v>
      </c>
      <c r="O62" s="23" t="s">
        <v>249</v>
      </c>
      <c r="P62" s="23" t="s">
        <v>244</v>
      </c>
    </row>
    <row r="63" spans="1:16" ht="13.5">
      <c r="A63" s="23">
        <f t="shared" si="1"/>
        <v>22</v>
      </c>
      <c r="B63" s="23">
        <v>5</v>
      </c>
      <c r="C63" s="23">
        <v>21</v>
      </c>
      <c r="D63" s="205" t="s">
        <v>8</v>
      </c>
      <c r="E63" s="234"/>
      <c r="F63" s="205"/>
      <c r="G63" s="205"/>
      <c r="H63" s="205"/>
      <c r="I63" s="205"/>
      <c r="J63" s="205"/>
      <c r="K63" s="205"/>
      <c r="L63" s="205"/>
      <c r="N63" s="23" t="s">
        <v>125</v>
      </c>
      <c r="O63" s="23" t="s">
        <v>250</v>
      </c>
      <c r="P63" s="23" t="s">
        <v>245</v>
      </c>
    </row>
    <row r="64" spans="1:16" ht="13.5">
      <c r="A64" s="13">
        <f t="shared" si="1"/>
        <v>22</v>
      </c>
      <c r="B64" s="13">
        <v>5</v>
      </c>
      <c r="C64" s="13">
        <v>22</v>
      </c>
      <c r="D64" s="230" t="s">
        <v>251</v>
      </c>
      <c r="E64" s="231"/>
      <c r="F64" s="230" t="s">
        <v>230</v>
      </c>
      <c r="G64" s="230" t="s">
        <v>230</v>
      </c>
      <c r="H64" s="230" t="s">
        <v>230</v>
      </c>
      <c r="I64" s="230" t="s">
        <v>230</v>
      </c>
      <c r="J64" s="230" t="s">
        <v>230</v>
      </c>
      <c r="K64" s="230" t="s">
        <v>230</v>
      </c>
      <c r="L64" s="230" t="s">
        <v>230</v>
      </c>
      <c r="N64" s="23" t="s">
        <v>265</v>
      </c>
      <c r="O64" s="23" t="s">
        <v>252</v>
      </c>
      <c r="P64" s="23" t="s">
        <v>246</v>
      </c>
    </row>
    <row r="65" spans="1:16" ht="13.5">
      <c r="A65" s="13">
        <f t="shared" si="1"/>
        <v>22</v>
      </c>
      <c r="B65" s="13">
        <v>5</v>
      </c>
      <c r="C65" s="13">
        <v>23</v>
      </c>
      <c r="D65" s="230" t="s">
        <v>2</v>
      </c>
      <c r="E65" s="231"/>
      <c r="F65" s="230" t="s">
        <v>230</v>
      </c>
      <c r="G65" s="230" t="s">
        <v>230</v>
      </c>
      <c r="H65" s="230" t="s">
        <v>230</v>
      </c>
      <c r="I65" s="230" t="s">
        <v>230</v>
      </c>
      <c r="J65" s="230" t="s">
        <v>230</v>
      </c>
      <c r="K65" s="230" t="s">
        <v>230</v>
      </c>
      <c r="L65" s="230" t="s">
        <v>230</v>
      </c>
      <c r="N65" s="23" t="s">
        <v>266</v>
      </c>
      <c r="O65" s="23" t="s">
        <v>253</v>
      </c>
      <c r="P65" s="23" t="s">
        <v>240</v>
      </c>
    </row>
    <row r="66" spans="1:16" ht="13.5">
      <c r="A66" s="23">
        <f t="shared" si="1"/>
        <v>22</v>
      </c>
      <c r="B66" s="23">
        <v>5</v>
      </c>
      <c r="C66" s="23">
        <v>24</v>
      </c>
      <c r="D66" s="205" t="s">
        <v>0</v>
      </c>
      <c r="E66" s="234"/>
      <c r="F66" s="205"/>
      <c r="G66" s="205"/>
      <c r="H66" s="205"/>
      <c r="I66" s="205"/>
      <c r="J66" s="205"/>
      <c r="K66" s="205"/>
      <c r="L66" s="205"/>
      <c r="N66" s="23" t="s">
        <v>267</v>
      </c>
      <c r="O66" s="23" t="s">
        <v>254</v>
      </c>
      <c r="P66" s="23" t="s">
        <v>241</v>
      </c>
    </row>
    <row r="67" spans="1:16" ht="13.5">
      <c r="A67" s="23">
        <f t="shared" si="1"/>
        <v>22</v>
      </c>
      <c r="B67" s="23">
        <v>5</v>
      </c>
      <c r="C67" s="23">
        <v>25</v>
      </c>
      <c r="D67" s="205" t="s">
        <v>5</v>
      </c>
      <c r="E67" s="234"/>
      <c r="F67" s="205"/>
      <c r="G67" s="205"/>
      <c r="H67" s="205"/>
      <c r="I67" s="205"/>
      <c r="J67" s="205"/>
      <c r="K67" s="205"/>
      <c r="L67" s="205"/>
      <c r="N67" s="23" t="s">
        <v>122</v>
      </c>
      <c r="O67" s="23" t="s">
        <v>255</v>
      </c>
      <c r="P67" s="23" t="s">
        <v>242</v>
      </c>
    </row>
    <row r="68" spans="1:16" ht="13.5">
      <c r="A68" s="23">
        <f t="shared" si="1"/>
        <v>22</v>
      </c>
      <c r="B68" s="23">
        <v>5</v>
      </c>
      <c r="C68" s="23">
        <v>26</v>
      </c>
      <c r="D68" s="205" t="s">
        <v>6</v>
      </c>
      <c r="E68" s="234"/>
      <c r="F68" s="205"/>
      <c r="G68" s="205"/>
      <c r="H68" s="205"/>
      <c r="I68" s="205"/>
      <c r="J68" s="205"/>
      <c r="K68" s="205"/>
      <c r="L68" s="205"/>
      <c r="N68" s="23" t="s">
        <v>123</v>
      </c>
      <c r="O68" s="23" t="s">
        <v>248</v>
      </c>
      <c r="P68" s="23" t="s">
        <v>243</v>
      </c>
    </row>
    <row r="69" spans="1:16" ht="13.5">
      <c r="A69" s="23">
        <f t="shared" si="1"/>
        <v>22</v>
      </c>
      <c r="B69" s="23">
        <v>5</v>
      </c>
      <c r="C69" s="23">
        <v>27</v>
      </c>
      <c r="D69" s="205" t="s">
        <v>7</v>
      </c>
      <c r="E69" s="234"/>
      <c r="F69" s="205"/>
      <c r="G69" s="205"/>
      <c r="H69" s="205"/>
      <c r="I69" s="205"/>
      <c r="J69" s="205"/>
      <c r="K69" s="205"/>
      <c r="L69" s="205"/>
      <c r="N69" s="23" t="s">
        <v>274</v>
      </c>
      <c r="O69" s="23" t="s">
        <v>249</v>
      </c>
      <c r="P69" s="23" t="s">
        <v>244</v>
      </c>
    </row>
    <row r="70" spans="1:16" ht="13.5">
      <c r="A70" s="23">
        <f t="shared" si="1"/>
        <v>22</v>
      </c>
      <c r="B70" s="23">
        <v>5</v>
      </c>
      <c r="C70" s="23">
        <v>28</v>
      </c>
      <c r="D70" s="205" t="s">
        <v>8</v>
      </c>
      <c r="E70" s="234"/>
      <c r="F70" s="205"/>
      <c r="G70" s="205"/>
      <c r="H70" s="205"/>
      <c r="I70" s="205"/>
      <c r="J70" s="205"/>
      <c r="K70" s="205"/>
      <c r="L70" s="205"/>
      <c r="N70" s="23" t="s">
        <v>125</v>
      </c>
      <c r="O70" s="23" t="s">
        <v>250</v>
      </c>
      <c r="P70" s="23" t="s">
        <v>245</v>
      </c>
    </row>
    <row r="71" spans="1:16" ht="13.5">
      <c r="A71" s="13">
        <f t="shared" si="1"/>
        <v>22</v>
      </c>
      <c r="B71" s="13">
        <v>5</v>
      </c>
      <c r="C71" s="13">
        <v>29</v>
      </c>
      <c r="D71" s="230" t="s">
        <v>251</v>
      </c>
      <c r="E71" s="231"/>
      <c r="F71" s="230" t="s">
        <v>230</v>
      </c>
      <c r="G71" s="230" t="s">
        <v>230</v>
      </c>
      <c r="H71" s="230" t="s">
        <v>230</v>
      </c>
      <c r="I71" s="230" t="s">
        <v>230</v>
      </c>
      <c r="J71" s="230" t="s">
        <v>230</v>
      </c>
      <c r="K71" s="230" t="s">
        <v>230</v>
      </c>
      <c r="L71" s="230" t="s">
        <v>230</v>
      </c>
      <c r="N71" s="23" t="s">
        <v>265</v>
      </c>
      <c r="O71" s="23" t="s">
        <v>252</v>
      </c>
      <c r="P71" s="23" t="s">
        <v>246</v>
      </c>
    </row>
    <row r="72" spans="1:16" ht="13.5">
      <c r="A72" s="13">
        <f t="shared" si="1"/>
        <v>22</v>
      </c>
      <c r="B72" s="13">
        <v>5</v>
      </c>
      <c r="C72" s="13">
        <v>30</v>
      </c>
      <c r="D72" s="230" t="s">
        <v>2</v>
      </c>
      <c r="E72" s="231"/>
      <c r="F72" s="230" t="s">
        <v>230</v>
      </c>
      <c r="G72" s="230" t="s">
        <v>230</v>
      </c>
      <c r="H72" s="230" t="s">
        <v>230</v>
      </c>
      <c r="I72" s="230" t="s">
        <v>230</v>
      </c>
      <c r="J72" s="230" t="s">
        <v>230</v>
      </c>
      <c r="K72" s="230" t="s">
        <v>230</v>
      </c>
      <c r="L72" s="230" t="s">
        <v>230</v>
      </c>
      <c r="N72" s="23" t="s">
        <v>266</v>
      </c>
      <c r="O72" s="23" t="s">
        <v>253</v>
      </c>
      <c r="P72" s="23" t="s">
        <v>240</v>
      </c>
    </row>
    <row r="73" spans="1:16" ht="13.5">
      <c r="A73" s="23">
        <f>A72</f>
        <v>22</v>
      </c>
      <c r="B73" s="23">
        <v>5</v>
      </c>
      <c r="C73" s="23">
        <v>31</v>
      </c>
      <c r="D73" s="205" t="s">
        <v>0</v>
      </c>
      <c r="E73" s="234"/>
      <c r="F73" s="205"/>
      <c r="G73" s="205"/>
      <c r="H73" s="205"/>
      <c r="I73" s="205"/>
      <c r="J73" s="205"/>
      <c r="K73" s="205"/>
      <c r="L73" s="205"/>
      <c r="N73" s="23" t="s">
        <v>267</v>
      </c>
      <c r="O73" s="23" t="s">
        <v>254</v>
      </c>
      <c r="P73" s="23" t="s">
        <v>241</v>
      </c>
    </row>
    <row r="74" ht="13.5">
      <c r="O74" s="3"/>
    </row>
    <row r="75" ht="13.5">
      <c r="O75" s="3"/>
    </row>
    <row r="77" spans="1:4" ht="13.5">
      <c r="A77" s="546" t="s">
        <v>393</v>
      </c>
      <c r="B77" s="547"/>
      <c r="C77" s="548" t="s">
        <v>358</v>
      </c>
      <c r="D77" s="548"/>
    </row>
    <row r="78" spans="1:4" ht="13.5">
      <c r="A78" s="549"/>
      <c r="B78" s="549"/>
      <c r="C78" s="550"/>
      <c r="D78" s="550"/>
    </row>
    <row r="79" spans="1:15" ht="13.5">
      <c r="A79" s="260" t="s">
        <v>70</v>
      </c>
      <c r="B79" s="261"/>
      <c r="C79" s="261"/>
      <c r="D79" s="261"/>
      <c r="E79" s="262"/>
      <c r="F79" s="263" t="s">
        <v>121</v>
      </c>
      <c r="G79" s="263"/>
      <c r="H79" s="263"/>
      <c r="I79" s="263"/>
      <c r="J79" s="263"/>
      <c r="K79" s="263"/>
      <c r="L79" s="263"/>
      <c r="N79" s="25"/>
      <c r="O79" s="25"/>
    </row>
    <row r="80" spans="1:16" s="35" customFormat="1" ht="13.5">
      <c r="A80" s="34" t="s">
        <v>89</v>
      </c>
      <c r="B80" s="34" t="s">
        <v>0</v>
      </c>
      <c r="C80" s="34" t="s">
        <v>2</v>
      </c>
      <c r="D80" s="34" t="s">
        <v>90</v>
      </c>
      <c r="E80" s="229" t="s">
        <v>91</v>
      </c>
      <c r="F80" s="229" t="s">
        <v>40</v>
      </c>
      <c r="G80" s="229" t="s">
        <v>41</v>
      </c>
      <c r="H80" s="229" t="s">
        <v>42</v>
      </c>
      <c r="I80" s="229" t="s">
        <v>43</v>
      </c>
      <c r="J80" s="229" t="s">
        <v>44</v>
      </c>
      <c r="K80" s="229" t="s">
        <v>45</v>
      </c>
      <c r="L80" s="229" t="s">
        <v>236</v>
      </c>
      <c r="N80" s="34" t="s">
        <v>75</v>
      </c>
      <c r="O80" s="34" t="s">
        <v>76</v>
      </c>
      <c r="P80" s="34" t="s">
        <v>77</v>
      </c>
    </row>
    <row r="81" spans="1:16" ht="13.5">
      <c r="A81" s="23">
        <f>A73</f>
        <v>22</v>
      </c>
      <c r="B81" s="23">
        <v>6</v>
      </c>
      <c r="C81" s="23">
        <v>1</v>
      </c>
      <c r="D81" s="205" t="s">
        <v>349</v>
      </c>
      <c r="E81" s="234"/>
      <c r="F81" s="205"/>
      <c r="G81" s="205"/>
      <c r="H81" s="205"/>
      <c r="I81" s="205"/>
      <c r="J81" s="205"/>
      <c r="K81" s="205"/>
      <c r="L81" s="205"/>
      <c r="N81" s="23" t="s">
        <v>122</v>
      </c>
      <c r="O81" s="23" t="s">
        <v>255</v>
      </c>
      <c r="P81" s="23" t="s">
        <v>242</v>
      </c>
    </row>
    <row r="82" spans="1:16" ht="13.5">
      <c r="A82" s="23">
        <f>A81</f>
        <v>22</v>
      </c>
      <c r="B82" s="23">
        <v>6</v>
      </c>
      <c r="C82" s="23">
        <v>2</v>
      </c>
      <c r="D82" s="205" t="s">
        <v>6</v>
      </c>
      <c r="E82" s="234"/>
      <c r="F82" s="205"/>
      <c r="G82" s="205"/>
      <c r="H82" s="205"/>
      <c r="I82" s="205"/>
      <c r="J82" s="205"/>
      <c r="K82" s="205"/>
      <c r="L82" s="205"/>
      <c r="N82" s="23" t="s">
        <v>6</v>
      </c>
      <c r="O82" s="23" t="s">
        <v>248</v>
      </c>
      <c r="P82" s="23" t="s">
        <v>243</v>
      </c>
    </row>
    <row r="83" spans="1:16" ht="13.5">
      <c r="A83" s="23">
        <f aca="true" t="shared" si="2" ref="A83:A110">A82</f>
        <v>22</v>
      </c>
      <c r="B83" s="23">
        <v>6</v>
      </c>
      <c r="C83" s="23">
        <v>3</v>
      </c>
      <c r="D83" s="205" t="s">
        <v>7</v>
      </c>
      <c r="E83" s="234"/>
      <c r="F83" s="205"/>
      <c r="G83" s="205"/>
      <c r="H83" s="205"/>
      <c r="I83" s="205"/>
      <c r="J83" s="205"/>
      <c r="K83" s="205"/>
      <c r="L83" s="205"/>
      <c r="N83" s="23" t="s">
        <v>7</v>
      </c>
      <c r="O83" s="23" t="s">
        <v>249</v>
      </c>
      <c r="P83" s="23" t="s">
        <v>244</v>
      </c>
    </row>
    <row r="84" spans="1:16" ht="13.5">
      <c r="A84" s="23">
        <f t="shared" si="2"/>
        <v>22</v>
      </c>
      <c r="B84" s="23">
        <v>6</v>
      </c>
      <c r="C84" s="23">
        <v>4</v>
      </c>
      <c r="D84" s="205" t="s">
        <v>8</v>
      </c>
      <c r="E84" s="234"/>
      <c r="F84" s="205"/>
      <c r="G84" s="205"/>
      <c r="H84" s="205"/>
      <c r="I84" s="205"/>
      <c r="J84" s="205"/>
      <c r="K84" s="205"/>
      <c r="L84" s="205"/>
      <c r="N84" s="23" t="s">
        <v>8</v>
      </c>
      <c r="O84" s="23" t="s">
        <v>250</v>
      </c>
      <c r="P84" s="23" t="s">
        <v>245</v>
      </c>
    </row>
    <row r="85" spans="1:16" ht="13.5">
      <c r="A85" s="13">
        <f t="shared" si="2"/>
        <v>22</v>
      </c>
      <c r="B85" s="13">
        <v>6</v>
      </c>
      <c r="C85" s="13">
        <v>5</v>
      </c>
      <c r="D85" s="230" t="s">
        <v>394</v>
      </c>
      <c r="E85" s="231"/>
      <c r="F85" s="230" t="s">
        <v>230</v>
      </c>
      <c r="G85" s="230" t="s">
        <v>230</v>
      </c>
      <c r="H85" s="230" t="s">
        <v>230</v>
      </c>
      <c r="I85" s="230" t="s">
        <v>230</v>
      </c>
      <c r="J85" s="230" t="s">
        <v>230</v>
      </c>
      <c r="K85" s="230" t="s">
        <v>230</v>
      </c>
      <c r="L85" s="230" t="s">
        <v>230</v>
      </c>
      <c r="N85" s="23" t="s">
        <v>251</v>
      </c>
      <c r="O85" s="23" t="s">
        <v>252</v>
      </c>
      <c r="P85" s="23" t="s">
        <v>246</v>
      </c>
    </row>
    <row r="86" spans="1:16" ht="13.5">
      <c r="A86" s="13">
        <f t="shared" si="2"/>
        <v>22</v>
      </c>
      <c r="B86" s="13">
        <v>6</v>
      </c>
      <c r="C86" s="13">
        <v>6</v>
      </c>
      <c r="D86" s="230" t="s">
        <v>395</v>
      </c>
      <c r="E86" s="231"/>
      <c r="F86" s="230" t="s">
        <v>230</v>
      </c>
      <c r="G86" s="230" t="s">
        <v>230</v>
      </c>
      <c r="H86" s="230" t="s">
        <v>230</v>
      </c>
      <c r="I86" s="230" t="s">
        <v>230</v>
      </c>
      <c r="J86" s="230" t="s">
        <v>230</v>
      </c>
      <c r="K86" s="230" t="s">
        <v>230</v>
      </c>
      <c r="L86" s="230" t="s">
        <v>230</v>
      </c>
      <c r="N86" s="23" t="s">
        <v>2</v>
      </c>
      <c r="O86" s="23" t="s">
        <v>253</v>
      </c>
      <c r="P86" s="23" t="s">
        <v>240</v>
      </c>
    </row>
    <row r="87" spans="1:16" ht="13.5">
      <c r="A87" s="23">
        <f t="shared" si="2"/>
        <v>22</v>
      </c>
      <c r="B87" s="23">
        <v>6</v>
      </c>
      <c r="C87" s="23">
        <v>7</v>
      </c>
      <c r="D87" s="205" t="s">
        <v>396</v>
      </c>
      <c r="E87" s="234"/>
      <c r="F87" s="205"/>
      <c r="G87" s="205"/>
      <c r="H87" s="205"/>
      <c r="I87" s="205"/>
      <c r="J87" s="205"/>
      <c r="K87" s="205"/>
      <c r="L87" s="205"/>
      <c r="N87" s="23" t="s">
        <v>0</v>
      </c>
      <c r="O87" s="23" t="s">
        <v>254</v>
      </c>
      <c r="P87" s="23" t="s">
        <v>241</v>
      </c>
    </row>
    <row r="88" spans="1:16" ht="13.5">
      <c r="A88" s="23">
        <f t="shared" si="2"/>
        <v>22</v>
      </c>
      <c r="B88" s="23">
        <v>6</v>
      </c>
      <c r="C88" s="23">
        <v>8</v>
      </c>
      <c r="D88" s="205" t="s">
        <v>397</v>
      </c>
      <c r="E88" s="234"/>
      <c r="F88" s="205"/>
      <c r="G88" s="205"/>
      <c r="H88" s="205"/>
      <c r="I88" s="205"/>
      <c r="J88" s="205"/>
      <c r="K88" s="205"/>
      <c r="L88" s="205"/>
      <c r="N88" s="23" t="s">
        <v>5</v>
      </c>
      <c r="O88" s="23" t="s">
        <v>255</v>
      </c>
      <c r="P88" s="23" t="s">
        <v>242</v>
      </c>
    </row>
    <row r="89" spans="1:16" ht="13.5">
      <c r="A89" s="23">
        <f t="shared" si="2"/>
        <v>22</v>
      </c>
      <c r="B89" s="23">
        <v>6</v>
      </c>
      <c r="C89" s="23">
        <v>9</v>
      </c>
      <c r="D89" s="205" t="s">
        <v>398</v>
      </c>
      <c r="E89" s="234"/>
      <c r="F89" s="205"/>
      <c r="G89" s="205"/>
      <c r="H89" s="205"/>
      <c r="I89" s="205"/>
      <c r="J89" s="205"/>
      <c r="K89" s="205"/>
      <c r="L89" s="205"/>
      <c r="N89" s="23" t="s">
        <v>6</v>
      </c>
      <c r="O89" s="23" t="s">
        <v>248</v>
      </c>
      <c r="P89" s="23" t="s">
        <v>243</v>
      </c>
    </row>
    <row r="90" spans="1:16" ht="13.5">
      <c r="A90" s="23">
        <f t="shared" si="2"/>
        <v>22</v>
      </c>
      <c r="B90" s="23">
        <v>6</v>
      </c>
      <c r="C90" s="23">
        <v>10</v>
      </c>
      <c r="D90" s="205" t="s">
        <v>399</v>
      </c>
      <c r="E90" s="234"/>
      <c r="F90" s="205"/>
      <c r="G90" s="205"/>
      <c r="H90" s="205"/>
      <c r="I90" s="205"/>
      <c r="J90" s="205"/>
      <c r="K90" s="205"/>
      <c r="L90" s="205"/>
      <c r="N90" s="23" t="s">
        <v>7</v>
      </c>
      <c r="O90" s="23" t="s">
        <v>249</v>
      </c>
      <c r="P90" s="23" t="s">
        <v>244</v>
      </c>
    </row>
    <row r="91" spans="1:16" ht="13.5">
      <c r="A91" s="23">
        <f t="shared" si="2"/>
        <v>22</v>
      </c>
      <c r="B91" s="23">
        <v>6</v>
      </c>
      <c r="C91" s="23">
        <v>11</v>
      </c>
      <c r="D91" s="205" t="s">
        <v>400</v>
      </c>
      <c r="E91" s="234"/>
      <c r="F91" s="205"/>
      <c r="G91" s="205"/>
      <c r="H91" s="205"/>
      <c r="I91" s="205"/>
      <c r="J91" s="205"/>
      <c r="K91" s="205"/>
      <c r="L91" s="205"/>
      <c r="N91" s="23" t="s">
        <v>8</v>
      </c>
      <c r="O91" s="23" t="s">
        <v>250</v>
      </c>
      <c r="P91" s="23" t="s">
        <v>245</v>
      </c>
    </row>
    <row r="92" spans="1:16" ht="13.5">
      <c r="A92" s="13">
        <f t="shared" si="2"/>
        <v>22</v>
      </c>
      <c r="B92" s="13">
        <v>6</v>
      </c>
      <c r="C92" s="13">
        <v>12</v>
      </c>
      <c r="D92" s="230" t="s">
        <v>394</v>
      </c>
      <c r="E92" s="231"/>
      <c r="F92" s="230" t="s">
        <v>230</v>
      </c>
      <c r="G92" s="230" t="s">
        <v>230</v>
      </c>
      <c r="H92" s="230" t="s">
        <v>230</v>
      </c>
      <c r="I92" s="230" t="s">
        <v>230</v>
      </c>
      <c r="J92" s="230" t="s">
        <v>230</v>
      </c>
      <c r="K92" s="230" t="s">
        <v>230</v>
      </c>
      <c r="L92" s="230" t="s">
        <v>230</v>
      </c>
      <c r="N92" s="23" t="s">
        <v>251</v>
      </c>
      <c r="O92" s="23" t="s">
        <v>252</v>
      </c>
      <c r="P92" s="23" t="s">
        <v>246</v>
      </c>
    </row>
    <row r="93" spans="1:16" ht="13.5">
      <c r="A93" s="13">
        <f t="shared" si="2"/>
        <v>22</v>
      </c>
      <c r="B93" s="13">
        <v>6</v>
      </c>
      <c r="C93" s="13">
        <v>13</v>
      </c>
      <c r="D93" s="230" t="s">
        <v>395</v>
      </c>
      <c r="E93" s="231"/>
      <c r="F93" s="230" t="s">
        <v>230</v>
      </c>
      <c r="G93" s="230" t="s">
        <v>230</v>
      </c>
      <c r="H93" s="230" t="s">
        <v>230</v>
      </c>
      <c r="I93" s="230" t="s">
        <v>230</v>
      </c>
      <c r="J93" s="230" t="s">
        <v>230</v>
      </c>
      <c r="K93" s="230" t="s">
        <v>230</v>
      </c>
      <c r="L93" s="230" t="s">
        <v>230</v>
      </c>
      <c r="N93" s="23" t="s">
        <v>2</v>
      </c>
      <c r="O93" s="23" t="s">
        <v>253</v>
      </c>
      <c r="P93" s="23" t="s">
        <v>240</v>
      </c>
    </row>
    <row r="94" spans="1:16" ht="13.5">
      <c r="A94" s="23">
        <f t="shared" si="2"/>
        <v>22</v>
      </c>
      <c r="B94" s="23">
        <v>6</v>
      </c>
      <c r="C94" s="23">
        <v>14</v>
      </c>
      <c r="D94" s="205" t="s">
        <v>396</v>
      </c>
      <c r="E94" s="234"/>
      <c r="F94" s="205"/>
      <c r="G94" s="205"/>
      <c r="H94" s="205"/>
      <c r="I94" s="205"/>
      <c r="J94" s="205"/>
      <c r="K94" s="205"/>
      <c r="L94" s="205"/>
      <c r="N94" s="23" t="s">
        <v>0</v>
      </c>
      <c r="O94" s="23" t="s">
        <v>254</v>
      </c>
      <c r="P94" s="23" t="s">
        <v>241</v>
      </c>
    </row>
    <row r="95" spans="1:16" ht="13.5">
      <c r="A95" s="23">
        <f t="shared" si="2"/>
        <v>22</v>
      </c>
      <c r="B95" s="23">
        <v>6</v>
      </c>
      <c r="C95" s="23">
        <v>15</v>
      </c>
      <c r="D95" s="205" t="s">
        <v>397</v>
      </c>
      <c r="E95" s="234"/>
      <c r="F95" s="205"/>
      <c r="G95" s="205"/>
      <c r="H95" s="205"/>
      <c r="I95" s="205"/>
      <c r="J95" s="205"/>
      <c r="K95" s="205"/>
      <c r="L95" s="205"/>
      <c r="N95" s="23" t="s">
        <v>5</v>
      </c>
      <c r="O95" s="23" t="s">
        <v>255</v>
      </c>
      <c r="P95" s="23" t="s">
        <v>242</v>
      </c>
    </row>
    <row r="96" spans="1:16" ht="13.5">
      <c r="A96" s="23">
        <f t="shared" si="2"/>
        <v>22</v>
      </c>
      <c r="B96" s="23">
        <v>6</v>
      </c>
      <c r="C96" s="23">
        <v>16</v>
      </c>
      <c r="D96" s="205" t="s">
        <v>398</v>
      </c>
      <c r="E96" s="234"/>
      <c r="F96" s="205"/>
      <c r="G96" s="205"/>
      <c r="H96" s="205"/>
      <c r="I96" s="205"/>
      <c r="J96" s="205"/>
      <c r="K96" s="205"/>
      <c r="L96" s="205"/>
      <c r="N96" s="23" t="s">
        <v>6</v>
      </c>
      <c r="O96" s="23" t="s">
        <v>248</v>
      </c>
      <c r="P96" s="23" t="s">
        <v>243</v>
      </c>
    </row>
    <row r="97" spans="1:16" ht="13.5">
      <c r="A97" s="23">
        <f t="shared" si="2"/>
        <v>22</v>
      </c>
      <c r="B97" s="23">
        <v>6</v>
      </c>
      <c r="C97" s="23">
        <v>17</v>
      </c>
      <c r="D97" s="205" t="s">
        <v>399</v>
      </c>
      <c r="E97" s="234"/>
      <c r="F97" s="205"/>
      <c r="G97" s="205"/>
      <c r="H97" s="205"/>
      <c r="I97" s="205"/>
      <c r="J97" s="205"/>
      <c r="K97" s="205"/>
      <c r="L97" s="205"/>
      <c r="N97" s="23" t="s">
        <v>7</v>
      </c>
      <c r="O97" s="23" t="s">
        <v>249</v>
      </c>
      <c r="P97" s="23" t="s">
        <v>244</v>
      </c>
    </row>
    <row r="98" spans="1:16" ht="13.5">
      <c r="A98" s="23">
        <f t="shared" si="2"/>
        <v>22</v>
      </c>
      <c r="B98" s="23">
        <v>6</v>
      </c>
      <c r="C98" s="23">
        <v>18</v>
      </c>
      <c r="D98" s="205" t="s">
        <v>400</v>
      </c>
      <c r="E98" s="234"/>
      <c r="F98" s="205"/>
      <c r="G98" s="205"/>
      <c r="H98" s="205"/>
      <c r="I98" s="205"/>
      <c r="J98" s="205"/>
      <c r="K98" s="205"/>
      <c r="L98" s="205"/>
      <c r="N98" s="23" t="s">
        <v>8</v>
      </c>
      <c r="O98" s="23" t="s">
        <v>250</v>
      </c>
      <c r="P98" s="23" t="s">
        <v>245</v>
      </c>
    </row>
    <row r="99" spans="1:16" ht="13.5">
      <c r="A99" s="13">
        <f t="shared" si="2"/>
        <v>22</v>
      </c>
      <c r="B99" s="13">
        <v>6</v>
      </c>
      <c r="C99" s="13">
        <v>19</v>
      </c>
      <c r="D99" s="230" t="s">
        <v>394</v>
      </c>
      <c r="E99" s="231"/>
      <c r="F99" s="230" t="s">
        <v>230</v>
      </c>
      <c r="G99" s="230" t="s">
        <v>230</v>
      </c>
      <c r="H99" s="230" t="s">
        <v>230</v>
      </c>
      <c r="I99" s="230" t="s">
        <v>230</v>
      </c>
      <c r="J99" s="230" t="s">
        <v>230</v>
      </c>
      <c r="K99" s="230" t="s">
        <v>230</v>
      </c>
      <c r="L99" s="230" t="s">
        <v>230</v>
      </c>
      <c r="N99" s="23" t="s">
        <v>251</v>
      </c>
      <c r="O99" s="23" t="s">
        <v>252</v>
      </c>
      <c r="P99" s="23" t="s">
        <v>246</v>
      </c>
    </row>
    <row r="100" spans="1:16" ht="13.5">
      <c r="A100" s="13">
        <f t="shared" si="2"/>
        <v>22</v>
      </c>
      <c r="B100" s="13">
        <v>6</v>
      </c>
      <c r="C100" s="13">
        <v>20</v>
      </c>
      <c r="D100" s="230" t="s">
        <v>395</v>
      </c>
      <c r="E100" s="231"/>
      <c r="F100" s="230" t="s">
        <v>230</v>
      </c>
      <c r="G100" s="230" t="s">
        <v>230</v>
      </c>
      <c r="H100" s="230" t="s">
        <v>230</v>
      </c>
      <c r="I100" s="230" t="s">
        <v>230</v>
      </c>
      <c r="J100" s="230" t="s">
        <v>230</v>
      </c>
      <c r="K100" s="230" t="s">
        <v>230</v>
      </c>
      <c r="L100" s="230" t="s">
        <v>230</v>
      </c>
      <c r="N100" s="23" t="s">
        <v>2</v>
      </c>
      <c r="O100" s="23" t="s">
        <v>253</v>
      </c>
      <c r="P100" s="23" t="s">
        <v>240</v>
      </c>
    </row>
    <row r="101" spans="1:16" ht="13.5">
      <c r="A101" s="23">
        <f t="shared" si="2"/>
        <v>22</v>
      </c>
      <c r="B101" s="23">
        <v>6</v>
      </c>
      <c r="C101" s="23">
        <v>21</v>
      </c>
      <c r="D101" s="205" t="s">
        <v>396</v>
      </c>
      <c r="E101" s="234"/>
      <c r="F101" s="205"/>
      <c r="G101" s="205"/>
      <c r="H101" s="205"/>
      <c r="I101" s="205"/>
      <c r="J101" s="205"/>
      <c r="K101" s="205"/>
      <c r="L101" s="205"/>
      <c r="N101" s="23" t="s">
        <v>0</v>
      </c>
      <c r="O101" s="23" t="s">
        <v>254</v>
      </c>
      <c r="P101" s="23" t="s">
        <v>241</v>
      </c>
    </row>
    <row r="102" spans="1:16" ht="13.5">
      <c r="A102" s="23">
        <f t="shared" si="2"/>
        <v>22</v>
      </c>
      <c r="B102" s="23">
        <v>6</v>
      </c>
      <c r="C102" s="23">
        <v>22</v>
      </c>
      <c r="D102" s="205" t="s">
        <v>397</v>
      </c>
      <c r="E102" s="234"/>
      <c r="F102" s="205"/>
      <c r="G102" s="205"/>
      <c r="H102" s="205"/>
      <c r="I102" s="205"/>
      <c r="J102" s="205"/>
      <c r="K102" s="205"/>
      <c r="L102" s="205"/>
      <c r="N102" s="23" t="s">
        <v>5</v>
      </c>
      <c r="O102" s="23" t="s">
        <v>255</v>
      </c>
      <c r="P102" s="23" t="s">
        <v>242</v>
      </c>
    </row>
    <row r="103" spans="1:16" ht="13.5">
      <c r="A103" s="23">
        <f t="shared" si="2"/>
        <v>22</v>
      </c>
      <c r="B103" s="23">
        <v>6</v>
      </c>
      <c r="C103" s="23">
        <v>23</v>
      </c>
      <c r="D103" s="205" t="s">
        <v>398</v>
      </c>
      <c r="E103" s="234"/>
      <c r="F103" s="205"/>
      <c r="G103" s="205"/>
      <c r="H103" s="205"/>
      <c r="I103" s="205"/>
      <c r="J103" s="205"/>
      <c r="K103" s="205"/>
      <c r="L103" s="205"/>
      <c r="N103" s="23" t="s">
        <v>6</v>
      </c>
      <c r="O103" s="23" t="s">
        <v>248</v>
      </c>
      <c r="P103" s="23" t="s">
        <v>243</v>
      </c>
    </row>
    <row r="104" spans="1:16" ht="13.5">
      <c r="A104" s="23">
        <f t="shared" si="2"/>
        <v>22</v>
      </c>
      <c r="B104" s="23">
        <v>6</v>
      </c>
      <c r="C104" s="23">
        <v>24</v>
      </c>
      <c r="D104" s="205" t="s">
        <v>399</v>
      </c>
      <c r="E104" s="234"/>
      <c r="F104" s="205"/>
      <c r="G104" s="205"/>
      <c r="H104" s="205"/>
      <c r="I104" s="205"/>
      <c r="J104" s="205"/>
      <c r="K104" s="205"/>
      <c r="L104" s="205"/>
      <c r="N104" s="23" t="s">
        <v>7</v>
      </c>
      <c r="O104" s="23" t="s">
        <v>249</v>
      </c>
      <c r="P104" s="23" t="s">
        <v>244</v>
      </c>
    </row>
    <row r="105" spans="1:16" ht="13.5">
      <c r="A105" s="23">
        <f t="shared" si="2"/>
        <v>22</v>
      </c>
      <c r="B105" s="23">
        <v>6</v>
      </c>
      <c r="C105" s="23">
        <v>25</v>
      </c>
      <c r="D105" s="205" t="s">
        <v>400</v>
      </c>
      <c r="E105" s="234"/>
      <c r="F105" s="205"/>
      <c r="G105" s="205"/>
      <c r="H105" s="205"/>
      <c r="I105" s="205"/>
      <c r="J105" s="205"/>
      <c r="K105" s="205"/>
      <c r="L105" s="205"/>
      <c r="N105" s="23" t="s">
        <v>8</v>
      </c>
      <c r="O105" s="23" t="s">
        <v>250</v>
      </c>
      <c r="P105" s="23" t="s">
        <v>245</v>
      </c>
    </row>
    <row r="106" spans="1:16" ht="13.5">
      <c r="A106" s="13">
        <f t="shared" si="2"/>
        <v>22</v>
      </c>
      <c r="B106" s="13">
        <v>6</v>
      </c>
      <c r="C106" s="13">
        <v>26</v>
      </c>
      <c r="D106" s="230" t="s">
        <v>394</v>
      </c>
      <c r="E106" s="231"/>
      <c r="F106" s="230" t="s">
        <v>230</v>
      </c>
      <c r="G106" s="230" t="s">
        <v>230</v>
      </c>
      <c r="H106" s="230" t="s">
        <v>230</v>
      </c>
      <c r="I106" s="230" t="s">
        <v>230</v>
      </c>
      <c r="J106" s="230" t="s">
        <v>230</v>
      </c>
      <c r="K106" s="230" t="s">
        <v>230</v>
      </c>
      <c r="L106" s="230" t="s">
        <v>230</v>
      </c>
      <c r="N106" s="23" t="s">
        <v>251</v>
      </c>
      <c r="O106" s="23" t="s">
        <v>252</v>
      </c>
      <c r="P106" s="23" t="s">
        <v>246</v>
      </c>
    </row>
    <row r="107" spans="1:16" ht="13.5">
      <c r="A107" s="13">
        <f t="shared" si="2"/>
        <v>22</v>
      </c>
      <c r="B107" s="13">
        <v>6</v>
      </c>
      <c r="C107" s="13">
        <v>27</v>
      </c>
      <c r="D107" s="230" t="s">
        <v>395</v>
      </c>
      <c r="E107" s="231"/>
      <c r="F107" s="230" t="s">
        <v>230</v>
      </c>
      <c r="G107" s="230" t="s">
        <v>230</v>
      </c>
      <c r="H107" s="230" t="s">
        <v>230</v>
      </c>
      <c r="I107" s="230" t="s">
        <v>230</v>
      </c>
      <c r="J107" s="230" t="s">
        <v>230</v>
      </c>
      <c r="K107" s="230" t="s">
        <v>230</v>
      </c>
      <c r="L107" s="230" t="s">
        <v>230</v>
      </c>
      <c r="N107" s="23" t="s">
        <v>2</v>
      </c>
      <c r="O107" s="23" t="s">
        <v>253</v>
      </c>
      <c r="P107" s="23" t="s">
        <v>240</v>
      </c>
    </row>
    <row r="108" spans="1:16" ht="13.5">
      <c r="A108" s="23">
        <f t="shared" si="2"/>
        <v>22</v>
      </c>
      <c r="B108" s="23">
        <v>6</v>
      </c>
      <c r="C108" s="23">
        <v>28</v>
      </c>
      <c r="D108" s="205" t="s">
        <v>396</v>
      </c>
      <c r="E108" s="234"/>
      <c r="F108" s="205"/>
      <c r="G108" s="205"/>
      <c r="H108" s="205"/>
      <c r="I108" s="205"/>
      <c r="J108" s="205"/>
      <c r="K108" s="205"/>
      <c r="L108" s="205"/>
      <c r="N108" s="23" t="s">
        <v>0</v>
      </c>
      <c r="O108" s="23" t="s">
        <v>254</v>
      </c>
      <c r="P108" s="23" t="s">
        <v>241</v>
      </c>
    </row>
    <row r="109" spans="1:16" ht="13.5">
      <c r="A109" s="23">
        <f t="shared" si="2"/>
        <v>22</v>
      </c>
      <c r="B109" s="23">
        <v>6</v>
      </c>
      <c r="C109" s="23">
        <v>29</v>
      </c>
      <c r="D109" s="205" t="s">
        <v>5</v>
      </c>
      <c r="E109" s="234"/>
      <c r="F109" s="205"/>
      <c r="G109" s="205"/>
      <c r="H109" s="205"/>
      <c r="I109" s="205"/>
      <c r="J109" s="205"/>
      <c r="K109" s="205"/>
      <c r="L109" s="205"/>
      <c r="N109" s="23" t="s">
        <v>5</v>
      </c>
      <c r="O109" s="23" t="s">
        <v>255</v>
      </c>
      <c r="P109" s="23" t="s">
        <v>242</v>
      </c>
    </row>
    <row r="110" spans="1:16" ht="13.5">
      <c r="A110" s="23">
        <f t="shared" si="2"/>
        <v>22</v>
      </c>
      <c r="B110" s="23">
        <v>6</v>
      </c>
      <c r="C110" s="23">
        <v>30</v>
      </c>
      <c r="D110" s="205" t="s">
        <v>6</v>
      </c>
      <c r="E110" s="234"/>
      <c r="F110" s="205"/>
      <c r="G110" s="205"/>
      <c r="H110" s="205"/>
      <c r="I110" s="205"/>
      <c r="J110" s="205"/>
      <c r="K110" s="205"/>
      <c r="L110" s="205"/>
      <c r="N110" s="23" t="s">
        <v>6</v>
      </c>
      <c r="O110" s="23" t="s">
        <v>248</v>
      </c>
      <c r="P110" s="23" t="s">
        <v>243</v>
      </c>
    </row>
    <row r="111" spans="1:16" ht="13.5">
      <c r="A111" s="23"/>
      <c r="B111" s="23"/>
      <c r="C111" s="23"/>
      <c r="D111" s="205"/>
      <c r="E111" s="234"/>
      <c r="F111" s="205"/>
      <c r="G111" s="205"/>
      <c r="H111" s="205"/>
      <c r="I111" s="205"/>
      <c r="J111" s="205"/>
      <c r="K111" s="205"/>
      <c r="L111" s="205"/>
      <c r="N111" s="23"/>
      <c r="O111" s="23"/>
      <c r="P111" s="23"/>
    </row>
    <row r="115" spans="1:4" ht="13.5">
      <c r="A115" s="546" t="s">
        <v>401</v>
      </c>
      <c r="B115" s="547"/>
      <c r="C115" s="548" t="s">
        <v>358</v>
      </c>
      <c r="D115" s="548"/>
    </row>
    <row r="116" spans="1:4" ht="13.5">
      <c r="A116" s="549"/>
      <c r="B116" s="549"/>
      <c r="C116" s="550"/>
      <c r="D116" s="550"/>
    </row>
    <row r="117" spans="1:15" ht="13.5">
      <c r="A117" s="260" t="s">
        <v>70</v>
      </c>
      <c r="B117" s="261"/>
      <c r="C117" s="261"/>
      <c r="D117" s="261"/>
      <c r="E117" s="262"/>
      <c r="F117" s="263" t="s">
        <v>121</v>
      </c>
      <c r="G117" s="263"/>
      <c r="H117" s="263"/>
      <c r="I117" s="263"/>
      <c r="J117" s="263"/>
      <c r="K117" s="263"/>
      <c r="L117" s="263"/>
      <c r="N117" s="25"/>
      <c r="O117" s="25"/>
    </row>
    <row r="118" spans="1:16" s="35" customFormat="1" ht="13.5">
      <c r="A118" s="34" t="s">
        <v>89</v>
      </c>
      <c r="B118" s="34" t="s">
        <v>0</v>
      </c>
      <c r="C118" s="34" t="s">
        <v>2</v>
      </c>
      <c r="D118" s="34" t="s">
        <v>90</v>
      </c>
      <c r="E118" s="229" t="s">
        <v>91</v>
      </c>
      <c r="F118" s="229" t="s">
        <v>40</v>
      </c>
      <c r="G118" s="229" t="s">
        <v>41</v>
      </c>
      <c r="H118" s="229" t="s">
        <v>42</v>
      </c>
      <c r="I118" s="229" t="s">
        <v>43</v>
      </c>
      <c r="J118" s="229" t="s">
        <v>44</v>
      </c>
      <c r="K118" s="229" t="s">
        <v>45</v>
      </c>
      <c r="L118" s="229" t="s">
        <v>236</v>
      </c>
      <c r="N118" s="34" t="s">
        <v>75</v>
      </c>
      <c r="O118" s="34" t="s">
        <v>76</v>
      </c>
      <c r="P118" s="34" t="s">
        <v>77</v>
      </c>
    </row>
    <row r="119" spans="1:16" ht="13.5">
      <c r="A119" s="23">
        <f>A110</f>
        <v>22</v>
      </c>
      <c r="B119" s="23">
        <v>7</v>
      </c>
      <c r="C119" s="23">
        <v>1</v>
      </c>
      <c r="D119" s="205" t="s">
        <v>274</v>
      </c>
      <c r="E119" s="234"/>
      <c r="F119" s="205"/>
      <c r="G119" s="205"/>
      <c r="H119" s="205"/>
      <c r="I119" s="205"/>
      <c r="J119" s="205"/>
      <c r="K119" s="205"/>
      <c r="L119" s="205"/>
      <c r="N119" s="23" t="s">
        <v>274</v>
      </c>
      <c r="O119" s="23" t="s">
        <v>249</v>
      </c>
      <c r="P119" s="23" t="s">
        <v>244</v>
      </c>
    </row>
    <row r="120" spans="1:16" ht="13.5">
      <c r="A120" s="23">
        <f>A119</f>
        <v>22</v>
      </c>
      <c r="B120" s="23">
        <v>7</v>
      </c>
      <c r="C120" s="23">
        <v>2</v>
      </c>
      <c r="D120" s="205" t="s">
        <v>8</v>
      </c>
      <c r="E120" s="234"/>
      <c r="F120" s="205"/>
      <c r="G120" s="205"/>
      <c r="H120" s="205"/>
      <c r="I120" s="205"/>
      <c r="J120" s="205"/>
      <c r="K120" s="205"/>
      <c r="L120" s="205"/>
      <c r="N120" s="23" t="s">
        <v>8</v>
      </c>
      <c r="O120" s="23" t="s">
        <v>250</v>
      </c>
      <c r="P120" s="23" t="s">
        <v>245</v>
      </c>
    </row>
    <row r="121" spans="1:16" ht="13.5">
      <c r="A121" s="13">
        <f aca="true" t="shared" si="3" ref="A121:A149">A120</f>
        <v>22</v>
      </c>
      <c r="B121" s="13">
        <v>7</v>
      </c>
      <c r="C121" s="13">
        <v>3</v>
      </c>
      <c r="D121" s="230" t="s">
        <v>402</v>
      </c>
      <c r="E121" s="231"/>
      <c r="F121" s="230" t="s">
        <v>230</v>
      </c>
      <c r="G121" s="230" t="s">
        <v>230</v>
      </c>
      <c r="H121" s="230" t="s">
        <v>230</v>
      </c>
      <c r="I121" s="230" t="s">
        <v>230</v>
      </c>
      <c r="J121" s="230" t="s">
        <v>230</v>
      </c>
      <c r="K121" s="230" t="s">
        <v>230</v>
      </c>
      <c r="L121" s="230" t="s">
        <v>230</v>
      </c>
      <c r="N121" s="23" t="s">
        <v>251</v>
      </c>
      <c r="O121" s="23" t="s">
        <v>252</v>
      </c>
      <c r="P121" s="23" t="s">
        <v>246</v>
      </c>
    </row>
    <row r="122" spans="1:16" ht="13.5">
      <c r="A122" s="13">
        <f t="shared" si="3"/>
        <v>22</v>
      </c>
      <c r="B122" s="13">
        <v>7</v>
      </c>
      <c r="C122" s="13">
        <v>4</v>
      </c>
      <c r="D122" s="230" t="s">
        <v>403</v>
      </c>
      <c r="E122" s="231"/>
      <c r="F122" s="230" t="s">
        <v>230</v>
      </c>
      <c r="G122" s="230" t="s">
        <v>230</v>
      </c>
      <c r="H122" s="230" t="s">
        <v>230</v>
      </c>
      <c r="I122" s="230" t="s">
        <v>230</v>
      </c>
      <c r="J122" s="230" t="s">
        <v>230</v>
      </c>
      <c r="K122" s="230" t="s">
        <v>230</v>
      </c>
      <c r="L122" s="230" t="s">
        <v>230</v>
      </c>
      <c r="N122" s="23" t="s">
        <v>2</v>
      </c>
      <c r="O122" s="23" t="s">
        <v>253</v>
      </c>
      <c r="P122" s="23" t="s">
        <v>240</v>
      </c>
    </row>
    <row r="123" spans="1:16" ht="13.5">
      <c r="A123" s="23">
        <f t="shared" si="3"/>
        <v>22</v>
      </c>
      <c r="B123" s="23">
        <v>7</v>
      </c>
      <c r="C123" s="23">
        <v>5</v>
      </c>
      <c r="D123" s="205" t="s">
        <v>0</v>
      </c>
      <c r="E123" s="234"/>
      <c r="F123" s="205"/>
      <c r="G123" s="205"/>
      <c r="H123" s="205"/>
      <c r="I123" s="205"/>
      <c r="J123" s="205"/>
      <c r="K123" s="205"/>
      <c r="L123" s="205"/>
      <c r="N123" s="23" t="s">
        <v>0</v>
      </c>
      <c r="O123" s="23" t="s">
        <v>254</v>
      </c>
      <c r="P123" s="23" t="s">
        <v>241</v>
      </c>
    </row>
    <row r="124" spans="1:16" ht="13.5">
      <c r="A124" s="23">
        <f t="shared" si="3"/>
        <v>22</v>
      </c>
      <c r="B124" s="23">
        <v>7</v>
      </c>
      <c r="C124" s="23">
        <v>6</v>
      </c>
      <c r="D124" s="205" t="s">
        <v>5</v>
      </c>
      <c r="E124" s="234"/>
      <c r="F124" s="205"/>
      <c r="G124" s="205"/>
      <c r="H124" s="205"/>
      <c r="I124" s="205"/>
      <c r="J124" s="205"/>
      <c r="K124" s="205"/>
      <c r="L124" s="205"/>
      <c r="N124" s="23" t="s">
        <v>5</v>
      </c>
      <c r="O124" s="23" t="s">
        <v>255</v>
      </c>
      <c r="P124" s="23" t="s">
        <v>242</v>
      </c>
    </row>
    <row r="125" spans="1:16" ht="13.5">
      <c r="A125" s="23">
        <f t="shared" si="3"/>
        <v>22</v>
      </c>
      <c r="B125" s="23">
        <v>7</v>
      </c>
      <c r="C125" s="23">
        <v>7</v>
      </c>
      <c r="D125" s="205" t="s">
        <v>6</v>
      </c>
      <c r="E125" s="234"/>
      <c r="F125" s="205"/>
      <c r="G125" s="205"/>
      <c r="H125" s="205"/>
      <c r="I125" s="205"/>
      <c r="J125" s="205"/>
      <c r="K125" s="205"/>
      <c r="L125" s="205"/>
      <c r="N125" s="23" t="s">
        <v>6</v>
      </c>
      <c r="O125" s="23" t="s">
        <v>248</v>
      </c>
      <c r="P125" s="23" t="s">
        <v>243</v>
      </c>
    </row>
    <row r="126" spans="1:16" ht="13.5">
      <c r="A126" s="23">
        <f t="shared" si="3"/>
        <v>22</v>
      </c>
      <c r="B126" s="23">
        <v>7</v>
      </c>
      <c r="C126" s="23">
        <v>8</v>
      </c>
      <c r="D126" s="205" t="s">
        <v>7</v>
      </c>
      <c r="E126" s="234"/>
      <c r="F126" s="205"/>
      <c r="G126" s="205"/>
      <c r="H126" s="205"/>
      <c r="I126" s="205"/>
      <c r="J126" s="205"/>
      <c r="K126" s="205"/>
      <c r="L126" s="205"/>
      <c r="N126" s="23" t="s">
        <v>7</v>
      </c>
      <c r="O126" s="23" t="s">
        <v>249</v>
      </c>
      <c r="P126" s="23" t="s">
        <v>244</v>
      </c>
    </row>
    <row r="127" spans="1:16" ht="13.5">
      <c r="A127" s="23">
        <f t="shared" si="3"/>
        <v>22</v>
      </c>
      <c r="B127" s="23">
        <v>7</v>
      </c>
      <c r="C127" s="23">
        <v>9</v>
      </c>
      <c r="D127" s="205" t="s">
        <v>8</v>
      </c>
      <c r="E127" s="234"/>
      <c r="F127" s="205"/>
      <c r="G127" s="205"/>
      <c r="H127" s="205"/>
      <c r="I127" s="205"/>
      <c r="J127" s="205"/>
      <c r="K127" s="205"/>
      <c r="L127" s="205"/>
      <c r="N127" s="23" t="s">
        <v>8</v>
      </c>
      <c r="O127" s="23" t="s">
        <v>250</v>
      </c>
      <c r="P127" s="23" t="s">
        <v>245</v>
      </c>
    </row>
    <row r="128" spans="1:16" ht="13.5">
      <c r="A128" s="13">
        <f t="shared" si="3"/>
        <v>22</v>
      </c>
      <c r="B128" s="13">
        <v>7</v>
      </c>
      <c r="C128" s="13">
        <v>10</v>
      </c>
      <c r="D128" s="230" t="s">
        <v>402</v>
      </c>
      <c r="E128" s="231"/>
      <c r="F128" s="230" t="s">
        <v>230</v>
      </c>
      <c r="G128" s="230" t="s">
        <v>230</v>
      </c>
      <c r="H128" s="230" t="s">
        <v>230</v>
      </c>
      <c r="I128" s="230" t="s">
        <v>230</v>
      </c>
      <c r="J128" s="230" t="s">
        <v>230</v>
      </c>
      <c r="K128" s="230" t="s">
        <v>230</v>
      </c>
      <c r="L128" s="230" t="s">
        <v>230</v>
      </c>
      <c r="N128" s="23" t="s">
        <v>251</v>
      </c>
      <c r="O128" s="23" t="s">
        <v>252</v>
      </c>
      <c r="P128" s="23" t="s">
        <v>246</v>
      </c>
    </row>
    <row r="129" spans="1:16" ht="13.5">
      <c r="A129" s="13">
        <f t="shared" si="3"/>
        <v>22</v>
      </c>
      <c r="B129" s="13">
        <v>7</v>
      </c>
      <c r="C129" s="13">
        <v>11</v>
      </c>
      <c r="D129" s="230" t="s">
        <v>403</v>
      </c>
      <c r="E129" s="231"/>
      <c r="F129" s="230" t="s">
        <v>230</v>
      </c>
      <c r="G129" s="230" t="s">
        <v>230</v>
      </c>
      <c r="H129" s="230" t="s">
        <v>230</v>
      </c>
      <c r="I129" s="230" t="s">
        <v>230</v>
      </c>
      <c r="J129" s="230" t="s">
        <v>230</v>
      </c>
      <c r="K129" s="230" t="s">
        <v>230</v>
      </c>
      <c r="L129" s="230" t="s">
        <v>230</v>
      </c>
      <c r="N129" s="23" t="s">
        <v>2</v>
      </c>
      <c r="O129" s="23" t="s">
        <v>253</v>
      </c>
      <c r="P129" s="23" t="s">
        <v>240</v>
      </c>
    </row>
    <row r="130" spans="1:16" ht="13.5">
      <c r="A130" s="23">
        <f t="shared" si="3"/>
        <v>22</v>
      </c>
      <c r="B130" s="23">
        <v>7</v>
      </c>
      <c r="C130" s="23">
        <v>12</v>
      </c>
      <c r="D130" s="205" t="s">
        <v>0</v>
      </c>
      <c r="E130" s="234"/>
      <c r="F130" s="205"/>
      <c r="G130" s="205"/>
      <c r="H130" s="205"/>
      <c r="I130" s="205"/>
      <c r="J130" s="205"/>
      <c r="K130" s="205"/>
      <c r="L130" s="205"/>
      <c r="N130" s="23" t="s">
        <v>0</v>
      </c>
      <c r="O130" s="23" t="s">
        <v>254</v>
      </c>
      <c r="P130" s="23" t="s">
        <v>241</v>
      </c>
    </row>
    <row r="131" spans="1:16" ht="13.5">
      <c r="A131" s="23">
        <f t="shared" si="3"/>
        <v>22</v>
      </c>
      <c r="B131" s="23">
        <v>7</v>
      </c>
      <c r="C131" s="23">
        <v>13</v>
      </c>
      <c r="D131" s="205" t="s">
        <v>5</v>
      </c>
      <c r="E131" s="234"/>
      <c r="F131" s="205"/>
      <c r="G131" s="205"/>
      <c r="H131" s="205"/>
      <c r="I131" s="205"/>
      <c r="J131" s="205"/>
      <c r="K131" s="205"/>
      <c r="L131" s="205"/>
      <c r="N131" s="23" t="s">
        <v>5</v>
      </c>
      <c r="O131" s="23" t="s">
        <v>255</v>
      </c>
      <c r="P131" s="23" t="s">
        <v>242</v>
      </c>
    </row>
    <row r="132" spans="1:16" ht="13.5">
      <c r="A132" s="23">
        <f t="shared" si="3"/>
        <v>22</v>
      </c>
      <c r="B132" s="23">
        <v>7</v>
      </c>
      <c r="C132" s="23">
        <v>14</v>
      </c>
      <c r="D132" s="205" t="s">
        <v>6</v>
      </c>
      <c r="E132" s="234"/>
      <c r="F132" s="205"/>
      <c r="G132" s="205"/>
      <c r="H132" s="205"/>
      <c r="I132" s="205"/>
      <c r="J132" s="205"/>
      <c r="K132" s="205"/>
      <c r="L132" s="205"/>
      <c r="N132" s="23" t="s">
        <v>6</v>
      </c>
      <c r="O132" s="23" t="s">
        <v>248</v>
      </c>
      <c r="P132" s="23" t="s">
        <v>243</v>
      </c>
    </row>
    <row r="133" spans="1:16" ht="13.5">
      <c r="A133" s="23">
        <f t="shared" si="3"/>
        <v>22</v>
      </c>
      <c r="B133" s="23">
        <v>7</v>
      </c>
      <c r="C133" s="23">
        <v>15</v>
      </c>
      <c r="D133" s="205" t="s">
        <v>7</v>
      </c>
      <c r="E133" s="234"/>
      <c r="F133" s="205"/>
      <c r="G133" s="205"/>
      <c r="H133" s="205"/>
      <c r="I133" s="205"/>
      <c r="J133" s="205"/>
      <c r="K133" s="205"/>
      <c r="L133" s="205"/>
      <c r="N133" s="23" t="s">
        <v>7</v>
      </c>
      <c r="O133" s="23" t="s">
        <v>249</v>
      </c>
      <c r="P133" s="23" t="s">
        <v>244</v>
      </c>
    </row>
    <row r="134" spans="1:16" ht="13.5">
      <c r="A134" s="23">
        <f t="shared" si="3"/>
        <v>22</v>
      </c>
      <c r="B134" s="23">
        <v>7</v>
      </c>
      <c r="C134" s="23">
        <v>16</v>
      </c>
      <c r="D134" s="205" t="s">
        <v>8</v>
      </c>
      <c r="E134" s="234"/>
      <c r="F134" s="205"/>
      <c r="G134" s="205"/>
      <c r="H134" s="205"/>
      <c r="I134" s="205"/>
      <c r="J134" s="205"/>
      <c r="K134" s="205"/>
      <c r="L134" s="205"/>
      <c r="N134" s="23" t="s">
        <v>8</v>
      </c>
      <c r="O134" s="23" t="s">
        <v>250</v>
      </c>
      <c r="P134" s="23" t="s">
        <v>245</v>
      </c>
    </row>
    <row r="135" spans="1:16" ht="13.5">
      <c r="A135" s="13">
        <f t="shared" si="3"/>
        <v>22</v>
      </c>
      <c r="B135" s="13">
        <v>7</v>
      </c>
      <c r="C135" s="13">
        <v>17</v>
      </c>
      <c r="D135" s="230" t="s">
        <v>402</v>
      </c>
      <c r="E135" s="231"/>
      <c r="F135" s="230" t="s">
        <v>230</v>
      </c>
      <c r="G135" s="230" t="s">
        <v>230</v>
      </c>
      <c r="H135" s="230" t="s">
        <v>230</v>
      </c>
      <c r="I135" s="230" t="s">
        <v>230</v>
      </c>
      <c r="J135" s="230" t="s">
        <v>230</v>
      </c>
      <c r="K135" s="230" t="s">
        <v>230</v>
      </c>
      <c r="L135" s="230" t="s">
        <v>230</v>
      </c>
      <c r="N135" s="23" t="s">
        <v>251</v>
      </c>
      <c r="O135" s="23" t="s">
        <v>252</v>
      </c>
      <c r="P135" s="23" t="s">
        <v>246</v>
      </c>
    </row>
    <row r="136" spans="1:16" ht="13.5">
      <c r="A136" s="13">
        <f t="shared" si="3"/>
        <v>22</v>
      </c>
      <c r="B136" s="13">
        <v>7</v>
      </c>
      <c r="C136" s="13">
        <v>18</v>
      </c>
      <c r="D136" s="230" t="s">
        <v>403</v>
      </c>
      <c r="E136" s="231"/>
      <c r="F136" s="230" t="s">
        <v>230</v>
      </c>
      <c r="G136" s="230" t="s">
        <v>230</v>
      </c>
      <c r="H136" s="230" t="s">
        <v>230</v>
      </c>
      <c r="I136" s="230" t="s">
        <v>230</v>
      </c>
      <c r="J136" s="230" t="s">
        <v>230</v>
      </c>
      <c r="K136" s="230" t="s">
        <v>230</v>
      </c>
      <c r="L136" s="230" t="s">
        <v>230</v>
      </c>
      <c r="N136" s="23" t="s">
        <v>2</v>
      </c>
      <c r="O136" s="23" t="s">
        <v>253</v>
      </c>
      <c r="P136" s="23" t="s">
        <v>240</v>
      </c>
    </row>
    <row r="137" spans="1:16" ht="13.5">
      <c r="A137" s="13">
        <f t="shared" si="3"/>
        <v>22</v>
      </c>
      <c r="B137" s="13">
        <v>7</v>
      </c>
      <c r="C137" s="13">
        <v>19</v>
      </c>
      <c r="D137" s="230" t="s">
        <v>404</v>
      </c>
      <c r="E137" s="231" t="s">
        <v>211</v>
      </c>
      <c r="F137" s="230" t="s">
        <v>230</v>
      </c>
      <c r="G137" s="230" t="s">
        <v>230</v>
      </c>
      <c r="H137" s="230" t="s">
        <v>230</v>
      </c>
      <c r="I137" s="230" t="s">
        <v>230</v>
      </c>
      <c r="J137" s="230" t="s">
        <v>230</v>
      </c>
      <c r="K137" s="230" t="s">
        <v>230</v>
      </c>
      <c r="L137" s="230" t="s">
        <v>230</v>
      </c>
      <c r="N137" s="13" t="s">
        <v>276</v>
      </c>
      <c r="O137" s="13" t="s">
        <v>268</v>
      </c>
      <c r="P137" s="13" t="s">
        <v>269</v>
      </c>
    </row>
    <row r="138" spans="1:16" ht="13.5">
      <c r="A138" s="23">
        <f t="shared" si="3"/>
        <v>22</v>
      </c>
      <c r="B138" s="23">
        <v>7</v>
      </c>
      <c r="C138" s="23">
        <v>20</v>
      </c>
      <c r="D138" s="205" t="s">
        <v>5</v>
      </c>
      <c r="E138" s="234"/>
      <c r="F138" s="205"/>
      <c r="G138" s="205"/>
      <c r="H138" s="205"/>
      <c r="I138" s="205"/>
      <c r="J138" s="205"/>
      <c r="K138" s="205"/>
      <c r="L138" s="205"/>
      <c r="N138" s="23" t="s">
        <v>5</v>
      </c>
      <c r="O138" s="23" t="s">
        <v>255</v>
      </c>
      <c r="P138" s="23" t="s">
        <v>242</v>
      </c>
    </row>
    <row r="139" spans="1:16" ht="13.5">
      <c r="A139" s="13">
        <f t="shared" si="3"/>
        <v>22</v>
      </c>
      <c r="B139" s="13">
        <v>7</v>
      </c>
      <c r="C139" s="13">
        <v>21</v>
      </c>
      <c r="D139" s="230" t="s">
        <v>6</v>
      </c>
      <c r="E139" s="231"/>
      <c r="F139" s="230" t="s">
        <v>230</v>
      </c>
      <c r="G139" s="230" t="s">
        <v>230</v>
      </c>
      <c r="H139" s="230" t="s">
        <v>230</v>
      </c>
      <c r="I139" s="230" t="s">
        <v>230</v>
      </c>
      <c r="J139" s="230" t="s">
        <v>230</v>
      </c>
      <c r="K139" s="230" t="s">
        <v>230</v>
      </c>
      <c r="L139" s="230" t="s">
        <v>230</v>
      </c>
      <c r="N139" s="13" t="s">
        <v>359</v>
      </c>
      <c r="O139" s="13" t="s">
        <v>364</v>
      </c>
      <c r="P139" s="13" t="s">
        <v>365</v>
      </c>
    </row>
    <row r="140" spans="1:16" ht="13.5">
      <c r="A140" s="13">
        <f t="shared" si="3"/>
        <v>22</v>
      </c>
      <c r="B140" s="13">
        <v>7</v>
      </c>
      <c r="C140" s="13">
        <v>22</v>
      </c>
      <c r="D140" s="230" t="s">
        <v>7</v>
      </c>
      <c r="E140" s="231"/>
      <c r="F140" s="230" t="s">
        <v>230</v>
      </c>
      <c r="G140" s="230" t="s">
        <v>230</v>
      </c>
      <c r="H140" s="230" t="s">
        <v>230</v>
      </c>
      <c r="I140" s="230" t="s">
        <v>230</v>
      </c>
      <c r="J140" s="230" t="s">
        <v>230</v>
      </c>
      <c r="K140" s="230" t="s">
        <v>230</v>
      </c>
      <c r="L140" s="230" t="s">
        <v>230</v>
      </c>
      <c r="N140" s="13" t="s">
        <v>360</v>
      </c>
      <c r="O140" s="13" t="s">
        <v>366</v>
      </c>
      <c r="P140" s="13" t="s">
        <v>367</v>
      </c>
    </row>
    <row r="141" spans="1:16" ht="13.5">
      <c r="A141" s="13">
        <f t="shared" si="3"/>
        <v>22</v>
      </c>
      <c r="B141" s="13">
        <v>7</v>
      </c>
      <c r="C141" s="13">
        <v>23</v>
      </c>
      <c r="D141" s="230" t="s">
        <v>8</v>
      </c>
      <c r="E141" s="231"/>
      <c r="F141" s="230" t="s">
        <v>230</v>
      </c>
      <c r="G141" s="230" t="s">
        <v>230</v>
      </c>
      <c r="H141" s="230" t="s">
        <v>230</v>
      </c>
      <c r="I141" s="230" t="s">
        <v>230</v>
      </c>
      <c r="J141" s="230" t="s">
        <v>230</v>
      </c>
      <c r="K141" s="230" t="s">
        <v>230</v>
      </c>
      <c r="L141" s="230" t="s">
        <v>230</v>
      </c>
      <c r="N141" s="13" t="s">
        <v>361</v>
      </c>
      <c r="O141" s="13" t="s">
        <v>362</v>
      </c>
      <c r="P141" s="13" t="s">
        <v>363</v>
      </c>
    </row>
    <row r="142" spans="1:16" ht="13.5">
      <c r="A142" s="13">
        <f t="shared" si="3"/>
        <v>22</v>
      </c>
      <c r="B142" s="13">
        <v>7</v>
      </c>
      <c r="C142" s="13">
        <v>24</v>
      </c>
      <c r="D142" s="230" t="s">
        <v>402</v>
      </c>
      <c r="E142" s="231"/>
      <c r="F142" s="230" t="s">
        <v>230</v>
      </c>
      <c r="G142" s="230" t="s">
        <v>230</v>
      </c>
      <c r="H142" s="230" t="s">
        <v>230</v>
      </c>
      <c r="I142" s="230" t="s">
        <v>230</v>
      </c>
      <c r="J142" s="230" t="s">
        <v>230</v>
      </c>
      <c r="K142" s="230" t="s">
        <v>230</v>
      </c>
      <c r="L142" s="230" t="s">
        <v>230</v>
      </c>
      <c r="N142" s="23" t="s">
        <v>251</v>
      </c>
      <c r="O142" s="23" t="s">
        <v>252</v>
      </c>
      <c r="P142" s="23" t="s">
        <v>246</v>
      </c>
    </row>
    <row r="143" spans="1:16" ht="13.5">
      <c r="A143" s="13">
        <f t="shared" si="3"/>
        <v>22</v>
      </c>
      <c r="B143" s="13">
        <v>7</v>
      </c>
      <c r="C143" s="13">
        <v>25</v>
      </c>
      <c r="D143" s="230" t="s">
        <v>403</v>
      </c>
      <c r="E143" s="231"/>
      <c r="F143" s="230" t="s">
        <v>230</v>
      </c>
      <c r="G143" s="230" t="s">
        <v>230</v>
      </c>
      <c r="H143" s="230" t="s">
        <v>230</v>
      </c>
      <c r="I143" s="230" t="s">
        <v>230</v>
      </c>
      <c r="J143" s="230" t="s">
        <v>230</v>
      </c>
      <c r="K143" s="230" t="s">
        <v>230</v>
      </c>
      <c r="L143" s="230" t="s">
        <v>230</v>
      </c>
      <c r="N143" s="23" t="s">
        <v>2</v>
      </c>
      <c r="O143" s="23" t="s">
        <v>253</v>
      </c>
      <c r="P143" s="23" t="s">
        <v>240</v>
      </c>
    </row>
    <row r="144" spans="1:16" ht="13.5">
      <c r="A144" s="13">
        <f t="shared" si="3"/>
        <v>22</v>
      </c>
      <c r="B144" s="13">
        <v>7</v>
      </c>
      <c r="C144" s="13">
        <v>26</v>
      </c>
      <c r="D144" s="230" t="s">
        <v>0</v>
      </c>
      <c r="E144" s="231"/>
      <c r="F144" s="230" t="s">
        <v>230</v>
      </c>
      <c r="G144" s="230" t="s">
        <v>230</v>
      </c>
      <c r="H144" s="230" t="s">
        <v>230</v>
      </c>
      <c r="I144" s="230" t="s">
        <v>230</v>
      </c>
      <c r="J144" s="230" t="s">
        <v>230</v>
      </c>
      <c r="K144" s="230" t="s">
        <v>230</v>
      </c>
      <c r="L144" s="230" t="s">
        <v>230</v>
      </c>
      <c r="N144" s="13" t="s">
        <v>275</v>
      </c>
      <c r="O144" s="13" t="s">
        <v>268</v>
      </c>
      <c r="P144" s="13" t="s">
        <v>269</v>
      </c>
    </row>
    <row r="145" spans="1:16" ht="13.5">
      <c r="A145" s="13">
        <f t="shared" si="3"/>
        <v>22</v>
      </c>
      <c r="B145" s="13">
        <v>7</v>
      </c>
      <c r="C145" s="13">
        <v>27</v>
      </c>
      <c r="D145" s="230" t="s">
        <v>5</v>
      </c>
      <c r="E145" s="231"/>
      <c r="F145" s="230" t="s">
        <v>230</v>
      </c>
      <c r="G145" s="230" t="s">
        <v>230</v>
      </c>
      <c r="H145" s="230" t="s">
        <v>230</v>
      </c>
      <c r="I145" s="230" t="s">
        <v>230</v>
      </c>
      <c r="J145" s="230" t="s">
        <v>230</v>
      </c>
      <c r="K145" s="230" t="s">
        <v>230</v>
      </c>
      <c r="L145" s="230" t="s">
        <v>230</v>
      </c>
      <c r="N145" s="13" t="s">
        <v>279</v>
      </c>
      <c r="O145" s="13" t="s">
        <v>79</v>
      </c>
      <c r="P145" s="13" t="s">
        <v>84</v>
      </c>
    </row>
    <row r="146" spans="1:16" ht="13.5">
      <c r="A146" s="13">
        <f t="shared" si="3"/>
        <v>22</v>
      </c>
      <c r="B146" s="13">
        <v>7</v>
      </c>
      <c r="C146" s="13">
        <v>28</v>
      </c>
      <c r="D146" s="230" t="s">
        <v>6</v>
      </c>
      <c r="E146" s="231"/>
      <c r="F146" s="230" t="s">
        <v>230</v>
      </c>
      <c r="G146" s="230" t="s">
        <v>230</v>
      </c>
      <c r="H146" s="230" t="s">
        <v>230</v>
      </c>
      <c r="I146" s="230" t="s">
        <v>230</v>
      </c>
      <c r="J146" s="230" t="s">
        <v>230</v>
      </c>
      <c r="K146" s="230" t="s">
        <v>230</v>
      </c>
      <c r="L146" s="230" t="s">
        <v>230</v>
      </c>
      <c r="N146" s="13" t="s">
        <v>283</v>
      </c>
      <c r="O146" s="13" t="s">
        <v>80</v>
      </c>
      <c r="P146" s="13" t="s">
        <v>85</v>
      </c>
    </row>
    <row r="147" spans="1:16" ht="13.5">
      <c r="A147" s="13">
        <f t="shared" si="3"/>
        <v>22</v>
      </c>
      <c r="B147" s="13">
        <v>7</v>
      </c>
      <c r="C147" s="13">
        <v>29</v>
      </c>
      <c r="D147" s="230" t="s">
        <v>7</v>
      </c>
      <c r="E147" s="231"/>
      <c r="F147" s="230" t="s">
        <v>230</v>
      </c>
      <c r="G147" s="230" t="s">
        <v>230</v>
      </c>
      <c r="H147" s="230" t="s">
        <v>230</v>
      </c>
      <c r="I147" s="230" t="s">
        <v>230</v>
      </c>
      <c r="J147" s="230" t="s">
        <v>230</v>
      </c>
      <c r="K147" s="230" t="s">
        <v>230</v>
      </c>
      <c r="L147" s="230" t="s">
        <v>230</v>
      </c>
      <c r="N147" s="13" t="s">
        <v>263</v>
      </c>
      <c r="O147" s="13" t="s">
        <v>81</v>
      </c>
      <c r="P147" s="13" t="s">
        <v>86</v>
      </c>
    </row>
    <row r="148" spans="1:16" ht="13.5">
      <c r="A148" s="13">
        <f t="shared" si="3"/>
        <v>22</v>
      </c>
      <c r="B148" s="13">
        <v>7</v>
      </c>
      <c r="C148" s="13">
        <v>30</v>
      </c>
      <c r="D148" s="230" t="s">
        <v>8</v>
      </c>
      <c r="E148" s="231"/>
      <c r="F148" s="230" t="s">
        <v>230</v>
      </c>
      <c r="G148" s="230" t="s">
        <v>230</v>
      </c>
      <c r="H148" s="230" t="s">
        <v>230</v>
      </c>
      <c r="I148" s="230" t="s">
        <v>230</v>
      </c>
      <c r="J148" s="230" t="s">
        <v>230</v>
      </c>
      <c r="K148" s="230" t="s">
        <v>230</v>
      </c>
      <c r="L148" s="230" t="s">
        <v>230</v>
      </c>
      <c r="N148" s="13" t="s">
        <v>288</v>
      </c>
      <c r="O148" s="13" t="s">
        <v>82</v>
      </c>
      <c r="P148" s="13" t="s">
        <v>87</v>
      </c>
    </row>
    <row r="149" spans="1:16" ht="13.5">
      <c r="A149" s="13">
        <f t="shared" si="3"/>
        <v>22</v>
      </c>
      <c r="B149" s="13">
        <v>7</v>
      </c>
      <c r="C149" s="13">
        <v>31</v>
      </c>
      <c r="D149" s="230" t="s">
        <v>402</v>
      </c>
      <c r="E149" s="231"/>
      <c r="F149" s="230" t="s">
        <v>230</v>
      </c>
      <c r="G149" s="230" t="s">
        <v>230</v>
      </c>
      <c r="H149" s="230" t="s">
        <v>230</v>
      </c>
      <c r="I149" s="230" t="s">
        <v>230</v>
      </c>
      <c r="J149" s="230" t="s">
        <v>230</v>
      </c>
      <c r="K149" s="230" t="s">
        <v>230</v>
      </c>
      <c r="L149" s="230" t="s">
        <v>230</v>
      </c>
      <c r="N149" s="23" t="s">
        <v>251</v>
      </c>
      <c r="O149" s="23" t="s">
        <v>252</v>
      </c>
      <c r="P149" s="23" t="s">
        <v>246</v>
      </c>
    </row>
    <row r="150" ht="13.5">
      <c r="O150" s="3"/>
    </row>
    <row r="151" ht="13.5">
      <c r="O151" s="3"/>
    </row>
    <row r="152" ht="13.5">
      <c r="O152" s="3"/>
    </row>
    <row r="153" spans="1:15" ht="13.5">
      <c r="A153" s="546" t="s">
        <v>405</v>
      </c>
      <c r="B153" s="547"/>
      <c r="C153" s="548" t="s">
        <v>358</v>
      </c>
      <c r="D153" s="548"/>
      <c r="O153" s="3"/>
    </row>
    <row r="154" spans="1:4" ht="13.5">
      <c r="A154" s="549"/>
      <c r="B154" s="549"/>
      <c r="C154" s="550"/>
      <c r="D154" s="550"/>
    </row>
    <row r="155" spans="1:15" ht="13.5">
      <c r="A155" s="260" t="s">
        <v>70</v>
      </c>
      <c r="B155" s="261"/>
      <c r="C155" s="261"/>
      <c r="D155" s="261"/>
      <c r="E155" s="262"/>
      <c r="F155" s="263" t="s">
        <v>121</v>
      </c>
      <c r="G155" s="263"/>
      <c r="H155" s="263"/>
      <c r="I155" s="263"/>
      <c r="J155" s="263"/>
      <c r="K155" s="263"/>
      <c r="L155" s="263"/>
      <c r="N155" s="25"/>
      <c r="O155" s="25"/>
    </row>
    <row r="156" spans="1:16" s="35" customFormat="1" ht="13.5">
      <c r="A156" s="34" t="s">
        <v>89</v>
      </c>
      <c r="B156" s="34" t="s">
        <v>0</v>
      </c>
      <c r="C156" s="34" t="s">
        <v>2</v>
      </c>
      <c r="D156" s="34" t="s">
        <v>90</v>
      </c>
      <c r="E156" s="229" t="s">
        <v>91</v>
      </c>
      <c r="F156" s="229" t="s">
        <v>40</v>
      </c>
      <c r="G156" s="229" t="s">
        <v>41</v>
      </c>
      <c r="H156" s="229" t="s">
        <v>42</v>
      </c>
      <c r="I156" s="229" t="s">
        <v>43</v>
      </c>
      <c r="J156" s="229" t="s">
        <v>44</v>
      </c>
      <c r="K156" s="229" t="s">
        <v>45</v>
      </c>
      <c r="L156" s="229" t="s">
        <v>236</v>
      </c>
      <c r="N156" s="34" t="s">
        <v>75</v>
      </c>
      <c r="O156" s="34" t="s">
        <v>76</v>
      </c>
      <c r="P156" s="34" t="s">
        <v>77</v>
      </c>
    </row>
    <row r="157" spans="1:16" ht="13.5">
      <c r="A157" s="13">
        <f>A149</f>
        <v>22</v>
      </c>
      <c r="B157" s="13">
        <v>8</v>
      </c>
      <c r="C157" s="13">
        <v>1</v>
      </c>
      <c r="D157" s="230" t="s">
        <v>266</v>
      </c>
      <c r="E157" s="231"/>
      <c r="F157" s="230" t="s">
        <v>230</v>
      </c>
      <c r="G157" s="230" t="s">
        <v>230</v>
      </c>
      <c r="H157" s="230" t="s">
        <v>230</v>
      </c>
      <c r="I157" s="230" t="s">
        <v>230</v>
      </c>
      <c r="J157" s="230" t="s">
        <v>230</v>
      </c>
      <c r="K157" s="230" t="s">
        <v>230</v>
      </c>
      <c r="L157" s="205" t="s">
        <v>237</v>
      </c>
      <c r="N157" s="23" t="s">
        <v>266</v>
      </c>
      <c r="O157" s="23" t="s">
        <v>277</v>
      </c>
      <c r="P157" s="23" t="s">
        <v>278</v>
      </c>
    </row>
    <row r="158" spans="1:16" ht="13.5">
      <c r="A158" s="13">
        <f>A157</f>
        <v>22</v>
      </c>
      <c r="B158" s="13">
        <v>8</v>
      </c>
      <c r="C158" s="13">
        <v>2</v>
      </c>
      <c r="D158" s="230" t="s">
        <v>0</v>
      </c>
      <c r="E158" s="231"/>
      <c r="F158" s="230" t="s">
        <v>230</v>
      </c>
      <c r="G158" s="230" t="s">
        <v>230</v>
      </c>
      <c r="H158" s="230" t="s">
        <v>230</v>
      </c>
      <c r="I158" s="230" t="s">
        <v>230</v>
      </c>
      <c r="J158" s="230" t="s">
        <v>230</v>
      </c>
      <c r="K158" s="230" t="s">
        <v>230</v>
      </c>
      <c r="L158" s="205" t="s">
        <v>237</v>
      </c>
      <c r="N158" s="13" t="s">
        <v>276</v>
      </c>
      <c r="O158" s="13" t="s">
        <v>268</v>
      </c>
      <c r="P158" s="13" t="s">
        <v>269</v>
      </c>
    </row>
    <row r="159" spans="1:16" ht="13.5">
      <c r="A159" s="13">
        <f aca="true" t="shared" si="4" ref="A159:A187">A158</f>
        <v>22</v>
      </c>
      <c r="B159" s="13">
        <v>8</v>
      </c>
      <c r="C159" s="13">
        <v>3</v>
      </c>
      <c r="D159" s="230" t="s">
        <v>5</v>
      </c>
      <c r="E159" s="231"/>
      <c r="F159" s="230" t="s">
        <v>230</v>
      </c>
      <c r="G159" s="230" t="s">
        <v>230</v>
      </c>
      <c r="H159" s="230" t="s">
        <v>230</v>
      </c>
      <c r="I159" s="230" t="s">
        <v>230</v>
      </c>
      <c r="J159" s="230" t="s">
        <v>230</v>
      </c>
      <c r="K159" s="230" t="s">
        <v>230</v>
      </c>
      <c r="L159" s="205" t="s">
        <v>237</v>
      </c>
      <c r="N159" s="13" t="s">
        <v>280</v>
      </c>
      <c r="O159" s="13" t="s">
        <v>281</v>
      </c>
      <c r="P159" s="13" t="s">
        <v>282</v>
      </c>
    </row>
    <row r="160" spans="1:16" ht="13.5">
      <c r="A160" s="13">
        <f t="shared" si="4"/>
        <v>22</v>
      </c>
      <c r="B160" s="13">
        <v>8</v>
      </c>
      <c r="C160" s="13">
        <v>4</v>
      </c>
      <c r="D160" s="230" t="s">
        <v>6</v>
      </c>
      <c r="E160" s="231"/>
      <c r="F160" s="230" t="s">
        <v>230</v>
      </c>
      <c r="G160" s="230" t="s">
        <v>230</v>
      </c>
      <c r="H160" s="230" t="s">
        <v>230</v>
      </c>
      <c r="I160" s="230" t="s">
        <v>230</v>
      </c>
      <c r="J160" s="230" t="s">
        <v>230</v>
      </c>
      <c r="K160" s="230" t="s">
        <v>230</v>
      </c>
      <c r="L160" s="205" t="s">
        <v>237</v>
      </c>
      <c r="N160" s="13" t="s">
        <v>284</v>
      </c>
      <c r="O160" s="13" t="s">
        <v>272</v>
      </c>
      <c r="P160" s="13" t="s">
        <v>273</v>
      </c>
    </row>
    <row r="161" spans="1:16" ht="13.5">
      <c r="A161" s="13">
        <f t="shared" si="4"/>
        <v>22</v>
      </c>
      <c r="B161" s="13">
        <v>8</v>
      </c>
      <c r="C161" s="13">
        <v>5</v>
      </c>
      <c r="D161" s="230" t="s">
        <v>7</v>
      </c>
      <c r="E161" s="231"/>
      <c r="F161" s="230" t="s">
        <v>230</v>
      </c>
      <c r="G161" s="230" t="s">
        <v>230</v>
      </c>
      <c r="H161" s="230" t="s">
        <v>230</v>
      </c>
      <c r="I161" s="230" t="s">
        <v>230</v>
      </c>
      <c r="J161" s="230" t="s">
        <v>230</v>
      </c>
      <c r="K161" s="230" t="s">
        <v>230</v>
      </c>
      <c r="L161" s="205" t="s">
        <v>237</v>
      </c>
      <c r="N161" s="13" t="s">
        <v>285</v>
      </c>
      <c r="O161" s="13" t="s">
        <v>286</v>
      </c>
      <c r="P161" s="13" t="s">
        <v>287</v>
      </c>
    </row>
    <row r="162" spans="1:16" ht="13.5">
      <c r="A162" s="13">
        <f t="shared" si="4"/>
        <v>22</v>
      </c>
      <c r="B162" s="13">
        <v>8</v>
      </c>
      <c r="C162" s="13">
        <v>6</v>
      </c>
      <c r="D162" s="230" t="s">
        <v>8</v>
      </c>
      <c r="E162" s="231"/>
      <c r="F162" s="230" t="s">
        <v>230</v>
      </c>
      <c r="G162" s="230" t="s">
        <v>230</v>
      </c>
      <c r="H162" s="230" t="s">
        <v>230</v>
      </c>
      <c r="I162" s="230" t="s">
        <v>230</v>
      </c>
      <c r="J162" s="230" t="s">
        <v>230</v>
      </c>
      <c r="K162" s="230" t="s">
        <v>230</v>
      </c>
      <c r="L162" s="205" t="s">
        <v>237</v>
      </c>
      <c r="N162" s="13" t="s">
        <v>289</v>
      </c>
      <c r="O162" s="13" t="s">
        <v>290</v>
      </c>
      <c r="P162" s="13" t="s">
        <v>291</v>
      </c>
    </row>
    <row r="163" spans="1:16" ht="13.5">
      <c r="A163" s="13">
        <f t="shared" si="4"/>
        <v>22</v>
      </c>
      <c r="B163" s="13">
        <v>8</v>
      </c>
      <c r="C163" s="13">
        <v>7</v>
      </c>
      <c r="D163" s="230" t="s">
        <v>251</v>
      </c>
      <c r="E163" s="231"/>
      <c r="F163" s="230" t="s">
        <v>230</v>
      </c>
      <c r="G163" s="230" t="s">
        <v>230</v>
      </c>
      <c r="H163" s="230" t="s">
        <v>230</v>
      </c>
      <c r="I163" s="230" t="s">
        <v>230</v>
      </c>
      <c r="J163" s="230" t="s">
        <v>230</v>
      </c>
      <c r="K163" s="230" t="s">
        <v>230</v>
      </c>
      <c r="L163" s="205" t="s">
        <v>237</v>
      </c>
      <c r="N163" s="13" t="s">
        <v>292</v>
      </c>
      <c r="O163" s="13" t="s">
        <v>293</v>
      </c>
      <c r="P163" s="13" t="s">
        <v>294</v>
      </c>
    </row>
    <row r="164" spans="1:16" ht="13.5">
      <c r="A164" s="13">
        <f t="shared" si="4"/>
        <v>22</v>
      </c>
      <c r="B164" s="13">
        <v>8</v>
      </c>
      <c r="C164" s="13">
        <v>8</v>
      </c>
      <c r="D164" s="230" t="s">
        <v>2</v>
      </c>
      <c r="E164" s="231"/>
      <c r="F164" s="230" t="s">
        <v>230</v>
      </c>
      <c r="G164" s="230" t="s">
        <v>230</v>
      </c>
      <c r="H164" s="230" t="s">
        <v>230</v>
      </c>
      <c r="I164" s="230" t="s">
        <v>230</v>
      </c>
      <c r="J164" s="230" t="s">
        <v>230</v>
      </c>
      <c r="K164" s="230" t="s">
        <v>230</v>
      </c>
      <c r="L164" s="205" t="s">
        <v>237</v>
      </c>
      <c r="N164" s="13" t="s">
        <v>295</v>
      </c>
      <c r="O164" s="13" t="s">
        <v>296</v>
      </c>
      <c r="P164" s="13" t="s">
        <v>297</v>
      </c>
    </row>
    <row r="165" spans="1:16" ht="13.5">
      <c r="A165" s="13">
        <f t="shared" si="4"/>
        <v>22</v>
      </c>
      <c r="B165" s="13">
        <v>8</v>
      </c>
      <c r="C165" s="13">
        <v>9</v>
      </c>
      <c r="D165" s="230" t="s">
        <v>0</v>
      </c>
      <c r="E165" s="231"/>
      <c r="F165" s="230" t="s">
        <v>230</v>
      </c>
      <c r="G165" s="230" t="s">
        <v>230</v>
      </c>
      <c r="H165" s="230" t="s">
        <v>230</v>
      </c>
      <c r="I165" s="230" t="s">
        <v>230</v>
      </c>
      <c r="J165" s="230" t="s">
        <v>230</v>
      </c>
      <c r="K165" s="230" t="s">
        <v>230</v>
      </c>
      <c r="L165" s="205" t="s">
        <v>237</v>
      </c>
      <c r="N165" s="13" t="s">
        <v>298</v>
      </c>
      <c r="O165" s="13" t="s">
        <v>299</v>
      </c>
      <c r="P165" s="13" t="s">
        <v>300</v>
      </c>
    </row>
    <row r="166" spans="1:16" ht="13.5">
      <c r="A166" s="13">
        <f t="shared" si="4"/>
        <v>22</v>
      </c>
      <c r="B166" s="13">
        <v>8</v>
      </c>
      <c r="C166" s="13">
        <v>10</v>
      </c>
      <c r="D166" s="230" t="s">
        <v>5</v>
      </c>
      <c r="E166" s="231"/>
      <c r="F166" s="230" t="s">
        <v>230</v>
      </c>
      <c r="G166" s="230" t="s">
        <v>230</v>
      </c>
      <c r="H166" s="230" t="s">
        <v>230</v>
      </c>
      <c r="I166" s="230" t="s">
        <v>230</v>
      </c>
      <c r="J166" s="230" t="s">
        <v>230</v>
      </c>
      <c r="K166" s="230" t="s">
        <v>230</v>
      </c>
      <c r="L166" s="205" t="s">
        <v>237</v>
      </c>
      <c r="N166" s="13" t="s">
        <v>301</v>
      </c>
      <c r="O166" s="13" t="s">
        <v>302</v>
      </c>
      <c r="P166" s="13" t="s">
        <v>303</v>
      </c>
    </row>
    <row r="167" spans="1:16" ht="13.5">
      <c r="A167" s="13">
        <f t="shared" si="4"/>
        <v>22</v>
      </c>
      <c r="B167" s="13">
        <v>8</v>
      </c>
      <c r="C167" s="13">
        <v>11</v>
      </c>
      <c r="D167" s="230" t="s">
        <v>6</v>
      </c>
      <c r="E167" s="231"/>
      <c r="F167" s="230" t="s">
        <v>230</v>
      </c>
      <c r="G167" s="230" t="s">
        <v>230</v>
      </c>
      <c r="H167" s="230" t="s">
        <v>230</v>
      </c>
      <c r="I167" s="230" t="s">
        <v>230</v>
      </c>
      <c r="J167" s="230" t="s">
        <v>230</v>
      </c>
      <c r="K167" s="230" t="s">
        <v>230</v>
      </c>
      <c r="L167" s="205" t="s">
        <v>237</v>
      </c>
      <c r="N167" s="13" t="s">
        <v>304</v>
      </c>
      <c r="O167" s="13" t="s">
        <v>305</v>
      </c>
      <c r="P167" s="13" t="s">
        <v>306</v>
      </c>
    </row>
    <row r="168" spans="1:16" ht="13.5">
      <c r="A168" s="13">
        <f t="shared" si="4"/>
        <v>22</v>
      </c>
      <c r="B168" s="13">
        <v>8</v>
      </c>
      <c r="C168" s="13">
        <v>12</v>
      </c>
      <c r="D168" s="230" t="s">
        <v>7</v>
      </c>
      <c r="E168" s="231"/>
      <c r="F168" s="230" t="s">
        <v>230</v>
      </c>
      <c r="G168" s="230" t="s">
        <v>230</v>
      </c>
      <c r="H168" s="230" t="s">
        <v>230</v>
      </c>
      <c r="I168" s="230" t="s">
        <v>230</v>
      </c>
      <c r="J168" s="230" t="s">
        <v>230</v>
      </c>
      <c r="K168" s="230" t="s">
        <v>230</v>
      </c>
      <c r="L168" s="205" t="s">
        <v>237</v>
      </c>
      <c r="N168" s="13" t="s">
        <v>307</v>
      </c>
      <c r="O168" s="13" t="s">
        <v>308</v>
      </c>
      <c r="P168" s="13" t="s">
        <v>309</v>
      </c>
    </row>
    <row r="169" spans="1:16" ht="13.5">
      <c r="A169" s="13">
        <f t="shared" si="4"/>
        <v>22</v>
      </c>
      <c r="B169" s="13">
        <v>8</v>
      </c>
      <c r="C169" s="13">
        <v>13</v>
      </c>
      <c r="D169" s="230" t="s">
        <v>8</v>
      </c>
      <c r="E169" s="231"/>
      <c r="F169" s="230" t="s">
        <v>230</v>
      </c>
      <c r="G169" s="230" t="s">
        <v>230</v>
      </c>
      <c r="H169" s="230" t="s">
        <v>230</v>
      </c>
      <c r="I169" s="230" t="s">
        <v>230</v>
      </c>
      <c r="J169" s="230" t="s">
        <v>230</v>
      </c>
      <c r="K169" s="230" t="s">
        <v>230</v>
      </c>
      <c r="L169" s="205" t="s">
        <v>237</v>
      </c>
      <c r="N169" s="13" t="s">
        <v>310</v>
      </c>
      <c r="O169" s="13" t="s">
        <v>290</v>
      </c>
      <c r="P169" s="13" t="s">
        <v>291</v>
      </c>
    </row>
    <row r="170" spans="1:16" ht="13.5">
      <c r="A170" s="13">
        <f t="shared" si="4"/>
        <v>22</v>
      </c>
      <c r="B170" s="13">
        <v>8</v>
      </c>
      <c r="C170" s="13">
        <v>14</v>
      </c>
      <c r="D170" s="230" t="s">
        <v>251</v>
      </c>
      <c r="E170" s="231"/>
      <c r="F170" s="230" t="s">
        <v>230</v>
      </c>
      <c r="G170" s="230" t="s">
        <v>230</v>
      </c>
      <c r="H170" s="230" t="s">
        <v>230</v>
      </c>
      <c r="I170" s="230" t="s">
        <v>230</v>
      </c>
      <c r="J170" s="230" t="s">
        <v>230</v>
      </c>
      <c r="K170" s="230" t="s">
        <v>230</v>
      </c>
      <c r="L170" s="205" t="s">
        <v>237</v>
      </c>
      <c r="N170" s="13" t="s">
        <v>292</v>
      </c>
      <c r="O170" s="13" t="s">
        <v>293</v>
      </c>
      <c r="P170" s="13" t="s">
        <v>294</v>
      </c>
    </row>
    <row r="171" spans="1:16" ht="13.5">
      <c r="A171" s="13">
        <f t="shared" si="4"/>
        <v>22</v>
      </c>
      <c r="B171" s="13">
        <v>8</v>
      </c>
      <c r="C171" s="13">
        <v>15</v>
      </c>
      <c r="D171" s="230" t="s">
        <v>2</v>
      </c>
      <c r="E171" s="231"/>
      <c r="F171" s="230" t="s">
        <v>230</v>
      </c>
      <c r="G171" s="230" t="s">
        <v>230</v>
      </c>
      <c r="H171" s="230" t="s">
        <v>230</v>
      </c>
      <c r="I171" s="230" t="s">
        <v>230</v>
      </c>
      <c r="J171" s="230" t="s">
        <v>230</v>
      </c>
      <c r="K171" s="230" t="s">
        <v>230</v>
      </c>
      <c r="L171" s="205" t="s">
        <v>237</v>
      </c>
      <c r="N171" s="13" t="s">
        <v>295</v>
      </c>
      <c r="O171" s="13" t="s">
        <v>296</v>
      </c>
      <c r="P171" s="13" t="s">
        <v>297</v>
      </c>
    </row>
    <row r="172" spans="1:16" ht="13.5">
      <c r="A172" s="13">
        <f t="shared" si="4"/>
        <v>22</v>
      </c>
      <c r="B172" s="13">
        <v>8</v>
      </c>
      <c r="C172" s="13">
        <v>16</v>
      </c>
      <c r="D172" s="230" t="s">
        <v>0</v>
      </c>
      <c r="E172" s="231"/>
      <c r="F172" s="230" t="s">
        <v>230</v>
      </c>
      <c r="G172" s="230" t="s">
        <v>230</v>
      </c>
      <c r="H172" s="230" t="s">
        <v>230</v>
      </c>
      <c r="I172" s="230" t="s">
        <v>230</v>
      </c>
      <c r="J172" s="230" t="s">
        <v>230</v>
      </c>
      <c r="K172" s="230" t="s">
        <v>230</v>
      </c>
      <c r="L172" s="205" t="s">
        <v>237</v>
      </c>
      <c r="N172" s="13" t="s">
        <v>298</v>
      </c>
      <c r="O172" s="13" t="s">
        <v>299</v>
      </c>
      <c r="P172" s="13" t="s">
        <v>300</v>
      </c>
    </row>
    <row r="173" spans="1:16" ht="13.5">
      <c r="A173" s="13">
        <f t="shared" si="4"/>
        <v>22</v>
      </c>
      <c r="B173" s="13">
        <v>8</v>
      </c>
      <c r="C173" s="13">
        <v>17</v>
      </c>
      <c r="D173" s="230" t="s">
        <v>5</v>
      </c>
      <c r="E173" s="231"/>
      <c r="F173" s="230" t="s">
        <v>230</v>
      </c>
      <c r="G173" s="230" t="s">
        <v>230</v>
      </c>
      <c r="H173" s="230" t="s">
        <v>230</v>
      </c>
      <c r="I173" s="230" t="s">
        <v>230</v>
      </c>
      <c r="J173" s="230" t="s">
        <v>230</v>
      </c>
      <c r="K173" s="230" t="s">
        <v>230</v>
      </c>
      <c r="L173" s="205" t="s">
        <v>237</v>
      </c>
      <c r="N173" s="13" t="s">
        <v>301</v>
      </c>
      <c r="O173" s="13" t="s">
        <v>302</v>
      </c>
      <c r="P173" s="13" t="s">
        <v>303</v>
      </c>
    </row>
    <row r="174" spans="1:16" ht="13.5">
      <c r="A174" s="13">
        <f t="shared" si="4"/>
        <v>22</v>
      </c>
      <c r="B174" s="13">
        <v>8</v>
      </c>
      <c r="C174" s="13">
        <v>18</v>
      </c>
      <c r="D174" s="230" t="s">
        <v>6</v>
      </c>
      <c r="E174" s="231"/>
      <c r="F174" s="230" t="s">
        <v>230</v>
      </c>
      <c r="G174" s="230" t="s">
        <v>230</v>
      </c>
      <c r="H174" s="230" t="s">
        <v>230</v>
      </c>
      <c r="I174" s="230" t="s">
        <v>230</v>
      </c>
      <c r="J174" s="230" t="s">
        <v>230</v>
      </c>
      <c r="K174" s="230" t="s">
        <v>230</v>
      </c>
      <c r="L174" s="205" t="s">
        <v>237</v>
      </c>
      <c r="N174" s="13" t="s">
        <v>304</v>
      </c>
      <c r="O174" s="13" t="s">
        <v>305</v>
      </c>
      <c r="P174" s="13" t="s">
        <v>306</v>
      </c>
    </row>
    <row r="175" spans="1:16" ht="13.5">
      <c r="A175" s="13">
        <f t="shared" si="4"/>
        <v>22</v>
      </c>
      <c r="B175" s="13">
        <v>8</v>
      </c>
      <c r="C175" s="13">
        <v>19</v>
      </c>
      <c r="D175" s="230" t="s">
        <v>7</v>
      </c>
      <c r="E175" s="231"/>
      <c r="F175" s="230" t="s">
        <v>230</v>
      </c>
      <c r="G175" s="230" t="s">
        <v>230</v>
      </c>
      <c r="H175" s="230" t="s">
        <v>230</v>
      </c>
      <c r="I175" s="230" t="s">
        <v>230</v>
      </c>
      <c r="J175" s="230" t="s">
        <v>230</v>
      </c>
      <c r="K175" s="230" t="s">
        <v>230</v>
      </c>
      <c r="L175" s="205" t="s">
        <v>237</v>
      </c>
      <c r="N175" s="13" t="s">
        <v>307</v>
      </c>
      <c r="O175" s="13" t="s">
        <v>308</v>
      </c>
      <c r="P175" s="13" t="s">
        <v>309</v>
      </c>
    </row>
    <row r="176" spans="1:16" ht="13.5">
      <c r="A176" s="13">
        <f t="shared" si="4"/>
        <v>22</v>
      </c>
      <c r="B176" s="13">
        <v>8</v>
      </c>
      <c r="C176" s="13">
        <v>20</v>
      </c>
      <c r="D176" s="230" t="s">
        <v>8</v>
      </c>
      <c r="E176" s="231"/>
      <c r="F176" s="230" t="s">
        <v>230</v>
      </c>
      <c r="G176" s="230" t="s">
        <v>230</v>
      </c>
      <c r="H176" s="230" t="s">
        <v>230</v>
      </c>
      <c r="I176" s="230" t="s">
        <v>230</v>
      </c>
      <c r="J176" s="230" t="s">
        <v>230</v>
      </c>
      <c r="K176" s="230" t="s">
        <v>230</v>
      </c>
      <c r="L176" s="205" t="s">
        <v>237</v>
      </c>
      <c r="N176" s="13" t="s">
        <v>310</v>
      </c>
      <c r="O176" s="13" t="s">
        <v>290</v>
      </c>
      <c r="P176" s="13" t="s">
        <v>291</v>
      </c>
    </row>
    <row r="177" spans="1:16" ht="13.5">
      <c r="A177" s="13">
        <f t="shared" si="4"/>
        <v>22</v>
      </c>
      <c r="B177" s="13">
        <v>8</v>
      </c>
      <c r="C177" s="13">
        <v>21</v>
      </c>
      <c r="D177" s="230" t="s">
        <v>251</v>
      </c>
      <c r="E177" s="231"/>
      <c r="F177" s="230" t="s">
        <v>230</v>
      </c>
      <c r="G177" s="230" t="s">
        <v>230</v>
      </c>
      <c r="H177" s="230" t="s">
        <v>230</v>
      </c>
      <c r="I177" s="230" t="s">
        <v>230</v>
      </c>
      <c r="J177" s="230" t="s">
        <v>230</v>
      </c>
      <c r="K177" s="230" t="s">
        <v>230</v>
      </c>
      <c r="L177" s="205" t="s">
        <v>237</v>
      </c>
      <c r="N177" s="13" t="s">
        <v>292</v>
      </c>
      <c r="O177" s="13" t="s">
        <v>293</v>
      </c>
      <c r="P177" s="13" t="s">
        <v>294</v>
      </c>
    </row>
    <row r="178" spans="1:16" ht="13.5">
      <c r="A178" s="13">
        <f t="shared" si="4"/>
        <v>22</v>
      </c>
      <c r="B178" s="13">
        <v>8</v>
      </c>
      <c r="C178" s="13">
        <v>22</v>
      </c>
      <c r="D178" s="230" t="s">
        <v>2</v>
      </c>
      <c r="E178" s="231"/>
      <c r="F178" s="230" t="s">
        <v>230</v>
      </c>
      <c r="G178" s="230" t="s">
        <v>230</v>
      </c>
      <c r="H178" s="230" t="s">
        <v>230</v>
      </c>
      <c r="I178" s="230" t="s">
        <v>230</v>
      </c>
      <c r="J178" s="230" t="s">
        <v>230</v>
      </c>
      <c r="K178" s="230" t="s">
        <v>230</v>
      </c>
      <c r="L178" s="205" t="s">
        <v>237</v>
      </c>
      <c r="N178" s="13" t="s">
        <v>295</v>
      </c>
      <c r="O178" s="13" t="s">
        <v>296</v>
      </c>
      <c r="P178" s="13" t="s">
        <v>297</v>
      </c>
    </row>
    <row r="179" spans="1:16" ht="13.5">
      <c r="A179" s="13">
        <f t="shared" si="4"/>
        <v>22</v>
      </c>
      <c r="B179" s="13">
        <v>8</v>
      </c>
      <c r="C179" s="13">
        <v>23</v>
      </c>
      <c r="D179" s="230" t="s">
        <v>0</v>
      </c>
      <c r="E179" s="231"/>
      <c r="F179" s="230" t="s">
        <v>230</v>
      </c>
      <c r="G179" s="230" t="s">
        <v>230</v>
      </c>
      <c r="H179" s="230" t="s">
        <v>230</v>
      </c>
      <c r="I179" s="230" t="s">
        <v>230</v>
      </c>
      <c r="J179" s="230" t="s">
        <v>230</v>
      </c>
      <c r="K179" s="230" t="s">
        <v>230</v>
      </c>
      <c r="L179" s="205" t="s">
        <v>237</v>
      </c>
      <c r="N179" s="13" t="s">
        <v>298</v>
      </c>
      <c r="O179" s="13" t="s">
        <v>299</v>
      </c>
      <c r="P179" s="13" t="s">
        <v>300</v>
      </c>
    </row>
    <row r="180" spans="1:16" ht="13.5">
      <c r="A180" s="13">
        <f t="shared" si="4"/>
        <v>22</v>
      </c>
      <c r="B180" s="13">
        <v>8</v>
      </c>
      <c r="C180" s="13">
        <v>24</v>
      </c>
      <c r="D180" s="230" t="s">
        <v>5</v>
      </c>
      <c r="E180" s="231"/>
      <c r="F180" s="230" t="s">
        <v>230</v>
      </c>
      <c r="G180" s="230" t="s">
        <v>230</v>
      </c>
      <c r="H180" s="230" t="s">
        <v>230</v>
      </c>
      <c r="I180" s="230" t="s">
        <v>230</v>
      </c>
      <c r="J180" s="230" t="s">
        <v>230</v>
      </c>
      <c r="K180" s="230" t="s">
        <v>230</v>
      </c>
      <c r="L180" s="205" t="s">
        <v>237</v>
      </c>
      <c r="N180" s="13" t="s">
        <v>301</v>
      </c>
      <c r="O180" s="13" t="s">
        <v>302</v>
      </c>
      <c r="P180" s="13" t="s">
        <v>303</v>
      </c>
    </row>
    <row r="181" spans="1:16" ht="13.5">
      <c r="A181" s="13">
        <f t="shared" si="4"/>
        <v>22</v>
      </c>
      <c r="B181" s="13">
        <v>8</v>
      </c>
      <c r="C181" s="13">
        <v>25</v>
      </c>
      <c r="D181" s="230" t="s">
        <v>6</v>
      </c>
      <c r="E181" s="231"/>
      <c r="F181" s="230" t="s">
        <v>230</v>
      </c>
      <c r="G181" s="230" t="s">
        <v>230</v>
      </c>
      <c r="H181" s="230" t="s">
        <v>230</v>
      </c>
      <c r="I181" s="230" t="s">
        <v>230</v>
      </c>
      <c r="J181" s="230" t="s">
        <v>230</v>
      </c>
      <c r="K181" s="230" t="s">
        <v>230</v>
      </c>
      <c r="L181" s="205" t="s">
        <v>237</v>
      </c>
      <c r="N181" s="13" t="s">
        <v>304</v>
      </c>
      <c r="O181" s="13" t="s">
        <v>305</v>
      </c>
      <c r="P181" s="13" t="s">
        <v>306</v>
      </c>
    </row>
    <row r="182" spans="1:16" ht="13.5">
      <c r="A182" s="13">
        <f t="shared" si="4"/>
        <v>22</v>
      </c>
      <c r="B182" s="13">
        <v>8</v>
      </c>
      <c r="C182" s="13">
        <v>26</v>
      </c>
      <c r="D182" s="230" t="s">
        <v>7</v>
      </c>
      <c r="E182" s="231"/>
      <c r="F182" s="230" t="s">
        <v>230</v>
      </c>
      <c r="G182" s="230" t="s">
        <v>230</v>
      </c>
      <c r="H182" s="230" t="s">
        <v>230</v>
      </c>
      <c r="I182" s="230" t="s">
        <v>230</v>
      </c>
      <c r="J182" s="230" t="s">
        <v>230</v>
      </c>
      <c r="K182" s="230" t="s">
        <v>230</v>
      </c>
      <c r="L182" s="205" t="s">
        <v>237</v>
      </c>
      <c r="N182" s="13" t="s">
        <v>307</v>
      </c>
      <c r="O182" s="13" t="s">
        <v>308</v>
      </c>
      <c r="P182" s="13" t="s">
        <v>309</v>
      </c>
    </row>
    <row r="183" spans="1:16" ht="13.5">
      <c r="A183" s="13">
        <f t="shared" si="4"/>
        <v>22</v>
      </c>
      <c r="B183" s="13">
        <v>8</v>
      </c>
      <c r="C183" s="13">
        <v>27</v>
      </c>
      <c r="D183" s="230" t="s">
        <v>8</v>
      </c>
      <c r="E183" s="231"/>
      <c r="F183" s="230" t="s">
        <v>230</v>
      </c>
      <c r="G183" s="230" t="s">
        <v>230</v>
      </c>
      <c r="H183" s="230" t="s">
        <v>230</v>
      </c>
      <c r="I183" s="230" t="s">
        <v>230</v>
      </c>
      <c r="J183" s="230" t="s">
        <v>230</v>
      </c>
      <c r="K183" s="230" t="s">
        <v>230</v>
      </c>
      <c r="L183" s="205" t="s">
        <v>237</v>
      </c>
      <c r="N183" s="13" t="s">
        <v>310</v>
      </c>
      <c r="O183" s="13" t="s">
        <v>290</v>
      </c>
      <c r="P183" s="13" t="s">
        <v>291</v>
      </c>
    </row>
    <row r="184" spans="1:16" ht="13.5">
      <c r="A184" s="13">
        <f t="shared" si="4"/>
        <v>22</v>
      </c>
      <c r="B184" s="13">
        <v>8</v>
      </c>
      <c r="C184" s="13">
        <v>28</v>
      </c>
      <c r="D184" s="230" t="s">
        <v>251</v>
      </c>
      <c r="E184" s="231"/>
      <c r="F184" s="230" t="s">
        <v>230</v>
      </c>
      <c r="G184" s="230" t="s">
        <v>230</v>
      </c>
      <c r="H184" s="230" t="s">
        <v>230</v>
      </c>
      <c r="I184" s="230" t="s">
        <v>230</v>
      </c>
      <c r="J184" s="230" t="s">
        <v>230</v>
      </c>
      <c r="K184" s="230" t="s">
        <v>230</v>
      </c>
      <c r="L184" s="205" t="s">
        <v>237</v>
      </c>
      <c r="N184" s="13" t="s">
        <v>292</v>
      </c>
      <c r="O184" s="13" t="s">
        <v>293</v>
      </c>
      <c r="P184" s="13" t="s">
        <v>294</v>
      </c>
    </row>
    <row r="185" spans="1:16" ht="13.5">
      <c r="A185" s="13">
        <f t="shared" si="4"/>
        <v>22</v>
      </c>
      <c r="B185" s="13">
        <v>8</v>
      </c>
      <c r="C185" s="13">
        <v>29</v>
      </c>
      <c r="D185" s="230" t="s">
        <v>2</v>
      </c>
      <c r="E185" s="231"/>
      <c r="F185" s="230" t="s">
        <v>230</v>
      </c>
      <c r="G185" s="230" t="s">
        <v>230</v>
      </c>
      <c r="H185" s="230" t="s">
        <v>230</v>
      </c>
      <c r="I185" s="230" t="s">
        <v>230</v>
      </c>
      <c r="J185" s="230" t="s">
        <v>230</v>
      </c>
      <c r="K185" s="230" t="s">
        <v>230</v>
      </c>
      <c r="L185" s="205" t="s">
        <v>237</v>
      </c>
      <c r="N185" s="13" t="s">
        <v>295</v>
      </c>
      <c r="O185" s="13" t="s">
        <v>296</v>
      </c>
      <c r="P185" s="13" t="s">
        <v>297</v>
      </c>
    </row>
    <row r="186" spans="1:16" ht="13.5">
      <c r="A186" s="13">
        <f t="shared" si="4"/>
        <v>22</v>
      </c>
      <c r="B186" s="13">
        <v>8</v>
      </c>
      <c r="C186" s="13">
        <v>30</v>
      </c>
      <c r="D186" s="230" t="s">
        <v>0</v>
      </c>
      <c r="E186" s="231"/>
      <c r="F186" s="230" t="s">
        <v>230</v>
      </c>
      <c r="G186" s="230" t="s">
        <v>230</v>
      </c>
      <c r="H186" s="230" t="s">
        <v>230</v>
      </c>
      <c r="I186" s="230" t="s">
        <v>230</v>
      </c>
      <c r="J186" s="230" t="s">
        <v>230</v>
      </c>
      <c r="K186" s="230" t="s">
        <v>230</v>
      </c>
      <c r="L186" s="205" t="s">
        <v>237</v>
      </c>
      <c r="N186" s="13" t="s">
        <v>298</v>
      </c>
      <c r="O186" s="13" t="s">
        <v>299</v>
      </c>
      <c r="P186" s="13" t="s">
        <v>300</v>
      </c>
    </row>
    <row r="187" spans="1:16" ht="13.5">
      <c r="A187" s="13">
        <f t="shared" si="4"/>
        <v>22</v>
      </c>
      <c r="B187" s="13">
        <v>8</v>
      </c>
      <c r="C187" s="13">
        <v>31</v>
      </c>
      <c r="D187" s="230" t="s">
        <v>5</v>
      </c>
      <c r="E187" s="231"/>
      <c r="F187" s="230" t="s">
        <v>230</v>
      </c>
      <c r="G187" s="230" t="s">
        <v>230</v>
      </c>
      <c r="H187" s="230" t="s">
        <v>230</v>
      </c>
      <c r="I187" s="230" t="s">
        <v>230</v>
      </c>
      <c r="J187" s="230" t="s">
        <v>230</v>
      </c>
      <c r="K187" s="230" t="s">
        <v>230</v>
      </c>
      <c r="L187" s="205" t="s">
        <v>237</v>
      </c>
      <c r="N187" s="13" t="s">
        <v>301</v>
      </c>
      <c r="O187" s="13" t="s">
        <v>302</v>
      </c>
      <c r="P187" s="13" t="s">
        <v>303</v>
      </c>
    </row>
    <row r="188" ht="13.5">
      <c r="O188" s="3"/>
    </row>
    <row r="191" spans="1:4" ht="13.5">
      <c r="A191" s="546" t="s">
        <v>406</v>
      </c>
      <c r="B191" s="547"/>
      <c r="C191" s="548" t="s">
        <v>358</v>
      </c>
      <c r="D191" s="548"/>
    </row>
    <row r="192" spans="1:4" ht="13.5">
      <c r="A192" s="549"/>
      <c r="B192" s="549"/>
      <c r="C192" s="550"/>
      <c r="D192" s="550"/>
    </row>
    <row r="193" spans="1:15" ht="13.5">
      <c r="A193" s="260" t="s">
        <v>70</v>
      </c>
      <c r="B193" s="261"/>
      <c r="C193" s="261"/>
      <c r="D193" s="261"/>
      <c r="E193" s="262"/>
      <c r="F193" s="263" t="s">
        <v>121</v>
      </c>
      <c r="G193" s="263"/>
      <c r="H193" s="263"/>
      <c r="I193" s="263"/>
      <c r="J193" s="263"/>
      <c r="K193" s="263"/>
      <c r="L193" s="263"/>
      <c r="N193" s="25"/>
      <c r="O193" s="25"/>
    </row>
    <row r="194" spans="1:16" s="35" customFormat="1" ht="13.5">
      <c r="A194" s="34" t="s">
        <v>89</v>
      </c>
      <c r="B194" s="34" t="s">
        <v>0</v>
      </c>
      <c r="C194" s="34" t="s">
        <v>2</v>
      </c>
      <c r="D194" s="34" t="s">
        <v>90</v>
      </c>
      <c r="E194" s="229" t="s">
        <v>91</v>
      </c>
      <c r="F194" s="229" t="s">
        <v>40</v>
      </c>
      <c r="G194" s="229" t="s">
        <v>41</v>
      </c>
      <c r="H194" s="229" t="s">
        <v>42</v>
      </c>
      <c r="I194" s="229" t="s">
        <v>43</v>
      </c>
      <c r="J194" s="229" t="s">
        <v>44</v>
      </c>
      <c r="K194" s="229" t="s">
        <v>45</v>
      </c>
      <c r="L194" s="229" t="s">
        <v>236</v>
      </c>
      <c r="N194" s="34" t="s">
        <v>75</v>
      </c>
      <c r="O194" s="34" t="s">
        <v>76</v>
      </c>
      <c r="P194" s="34" t="s">
        <v>77</v>
      </c>
    </row>
    <row r="195" spans="1:16" ht="13.5">
      <c r="A195" s="23">
        <f>A187</f>
        <v>22</v>
      </c>
      <c r="B195" s="23">
        <v>9</v>
      </c>
      <c r="C195" s="23">
        <v>1</v>
      </c>
      <c r="D195" s="205" t="s">
        <v>123</v>
      </c>
      <c r="E195" s="234"/>
      <c r="F195" s="205"/>
      <c r="G195" s="205"/>
      <c r="H195" s="205"/>
      <c r="I195" s="205"/>
      <c r="J195" s="205"/>
      <c r="K195" s="205"/>
      <c r="L195" s="205"/>
      <c r="N195" s="23" t="s">
        <v>123</v>
      </c>
      <c r="O195" s="23" t="s">
        <v>272</v>
      </c>
      <c r="P195" s="23" t="s">
        <v>273</v>
      </c>
    </row>
    <row r="196" spans="1:16" ht="13.5">
      <c r="A196" s="23">
        <f>A195</f>
        <v>22</v>
      </c>
      <c r="B196" s="23">
        <v>9</v>
      </c>
      <c r="C196" s="23">
        <v>2</v>
      </c>
      <c r="D196" s="205" t="s">
        <v>407</v>
      </c>
      <c r="E196" s="234"/>
      <c r="F196" s="205"/>
      <c r="G196" s="205"/>
      <c r="H196" s="205"/>
      <c r="I196" s="205"/>
      <c r="J196" s="205"/>
      <c r="K196" s="205"/>
      <c r="L196" s="205"/>
      <c r="N196" s="23" t="s">
        <v>7</v>
      </c>
      <c r="O196" s="23" t="s">
        <v>286</v>
      </c>
      <c r="P196" s="23" t="s">
        <v>287</v>
      </c>
    </row>
    <row r="197" spans="1:16" ht="13.5">
      <c r="A197" s="23">
        <f aca="true" t="shared" si="5" ref="A197:A224">A196</f>
        <v>22</v>
      </c>
      <c r="B197" s="23">
        <v>9</v>
      </c>
      <c r="C197" s="23">
        <v>3</v>
      </c>
      <c r="D197" s="205" t="s">
        <v>408</v>
      </c>
      <c r="E197" s="234"/>
      <c r="F197" s="205"/>
      <c r="G197" s="205"/>
      <c r="H197" s="205"/>
      <c r="I197" s="205"/>
      <c r="J197" s="205"/>
      <c r="K197" s="205"/>
      <c r="L197" s="205"/>
      <c r="N197" s="23" t="s">
        <v>8</v>
      </c>
      <c r="O197" s="23" t="s">
        <v>311</v>
      </c>
      <c r="P197" s="23" t="s">
        <v>312</v>
      </c>
    </row>
    <row r="198" spans="1:16" ht="13.5">
      <c r="A198" s="13">
        <f t="shared" si="5"/>
        <v>22</v>
      </c>
      <c r="B198" s="13">
        <v>9</v>
      </c>
      <c r="C198" s="13">
        <v>4</v>
      </c>
      <c r="D198" s="230" t="s">
        <v>402</v>
      </c>
      <c r="E198" s="231"/>
      <c r="F198" s="230" t="s">
        <v>230</v>
      </c>
      <c r="G198" s="230" t="s">
        <v>230</v>
      </c>
      <c r="H198" s="230" t="s">
        <v>230</v>
      </c>
      <c r="I198" s="230" t="s">
        <v>230</v>
      </c>
      <c r="J198" s="230" t="s">
        <v>230</v>
      </c>
      <c r="K198" s="230" t="s">
        <v>230</v>
      </c>
      <c r="L198" s="230" t="s">
        <v>230</v>
      </c>
      <c r="N198" s="23" t="s">
        <v>251</v>
      </c>
      <c r="O198" s="23" t="s">
        <v>313</v>
      </c>
      <c r="P198" s="23" t="s">
        <v>314</v>
      </c>
    </row>
    <row r="199" spans="1:16" ht="13.5">
      <c r="A199" s="13">
        <f t="shared" si="5"/>
        <v>22</v>
      </c>
      <c r="B199" s="13">
        <v>9</v>
      </c>
      <c r="C199" s="13">
        <v>5</v>
      </c>
      <c r="D199" s="230" t="s">
        <v>403</v>
      </c>
      <c r="E199" s="231"/>
      <c r="F199" s="230" t="s">
        <v>230</v>
      </c>
      <c r="G199" s="230" t="s">
        <v>230</v>
      </c>
      <c r="H199" s="230" t="s">
        <v>230</v>
      </c>
      <c r="I199" s="230" t="s">
        <v>230</v>
      </c>
      <c r="J199" s="230" t="s">
        <v>230</v>
      </c>
      <c r="K199" s="230" t="s">
        <v>230</v>
      </c>
      <c r="L199" s="230" t="s">
        <v>230</v>
      </c>
      <c r="N199" s="23" t="s">
        <v>2</v>
      </c>
      <c r="O199" s="23" t="s">
        <v>277</v>
      </c>
      <c r="P199" s="23" t="s">
        <v>278</v>
      </c>
    </row>
    <row r="200" spans="1:16" ht="13.5">
      <c r="A200" s="23">
        <f t="shared" si="5"/>
        <v>22</v>
      </c>
      <c r="B200" s="23">
        <v>9</v>
      </c>
      <c r="C200" s="23">
        <v>6</v>
      </c>
      <c r="D200" s="205" t="s">
        <v>404</v>
      </c>
      <c r="E200" s="234"/>
      <c r="F200" s="205"/>
      <c r="G200" s="205"/>
      <c r="H200" s="205"/>
      <c r="I200" s="205"/>
      <c r="J200" s="205"/>
      <c r="K200" s="205"/>
      <c r="L200" s="205"/>
      <c r="N200" s="23" t="s">
        <v>0</v>
      </c>
      <c r="O200" s="23" t="s">
        <v>268</v>
      </c>
      <c r="P200" s="23" t="s">
        <v>269</v>
      </c>
    </row>
    <row r="201" spans="1:16" ht="13.5">
      <c r="A201" s="23">
        <f t="shared" si="5"/>
        <v>22</v>
      </c>
      <c r="B201" s="23">
        <v>9</v>
      </c>
      <c r="C201" s="23">
        <v>7</v>
      </c>
      <c r="D201" s="205" t="s">
        <v>409</v>
      </c>
      <c r="E201" s="234"/>
      <c r="F201" s="205"/>
      <c r="G201" s="205"/>
      <c r="H201" s="205"/>
      <c r="I201" s="205"/>
      <c r="J201" s="205"/>
      <c r="K201" s="205"/>
      <c r="L201" s="205"/>
      <c r="N201" s="23" t="s">
        <v>5</v>
      </c>
      <c r="O201" s="23" t="s">
        <v>281</v>
      </c>
      <c r="P201" s="23" t="s">
        <v>282</v>
      </c>
    </row>
    <row r="202" spans="1:16" ht="13.5">
      <c r="A202" s="23">
        <f t="shared" si="5"/>
        <v>22</v>
      </c>
      <c r="B202" s="23">
        <v>9</v>
      </c>
      <c r="C202" s="23">
        <v>8</v>
      </c>
      <c r="D202" s="205" t="s">
        <v>410</v>
      </c>
      <c r="E202" s="234"/>
      <c r="F202" s="205"/>
      <c r="G202" s="205"/>
      <c r="H202" s="205"/>
      <c r="I202" s="205"/>
      <c r="J202" s="205"/>
      <c r="K202" s="205"/>
      <c r="L202" s="205"/>
      <c r="N202" s="23" t="s">
        <v>6</v>
      </c>
      <c r="O202" s="23" t="s">
        <v>272</v>
      </c>
      <c r="P202" s="23" t="s">
        <v>273</v>
      </c>
    </row>
    <row r="203" spans="1:16" ht="13.5">
      <c r="A203" s="23">
        <f t="shared" si="5"/>
        <v>22</v>
      </c>
      <c r="B203" s="23">
        <v>9</v>
      </c>
      <c r="C203" s="23">
        <v>9</v>
      </c>
      <c r="D203" s="205" t="s">
        <v>407</v>
      </c>
      <c r="E203" s="234"/>
      <c r="F203" s="205"/>
      <c r="G203" s="205"/>
      <c r="H203" s="205"/>
      <c r="I203" s="205"/>
      <c r="J203" s="205"/>
      <c r="K203" s="205"/>
      <c r="L203" s="205"/>
      <c r="N203" s="23" t="s">
        <v>7</v>
      </c>
      <c r="O203" s="23" t="s">
        <v>286</v>
      </c>
      <c r="P203" s="23" t="s">
        <v>287</v>
      </c>
    </row>
    <row r="204" spans="1:16" ht="13.5">
      <c r="A204" s="23">
        <f t="shared" si="5"/>
        <v>22</v>
      </c>
      <c r="B204" s="23">
        <v>9</v>
      </c>
      <c r="C204" s="23">
        <v>10</v>
      </c>
      <c r="D204" s="205" t="s">
        <v>408</v>
      </c>
      <c r="E204" s="234"/>
      <c r="F204" s="205"/>
      <c r="G204" s="205"/>
      <c r="H204" s="205"/>
      <c r="I204" s="205"/>
      <c r="J204" s="205"/>
      <c r="K204" s="205"/>
      <c r="L204" s="205"/>
      <c r="N204" s="23" t="s">
        <v>8</v>
      </c>
      <c r="O204" s="23" t="s">
        <v>311</v>
      </c>
      <c r="P204" s="23" t="s">
        <v>312</v>
      </c>
    </row>
    <row r="205" spans="1:16" ht="13.5">
      <c r="A205" s="13">
        <f t="shared" si="5"/>
        <v>22</v>
      </c>
      <c r="B205" s="13">
        <v>9</v>
      </c>
      <c r="C205" s="13">
        <v>11</v>
      </c>
      <c r="D205" s="230" t="s">
        <v>402</v>
      </c>
      <c r="E205" s="231"/>
      <c r="F205" s="230" t="s">
        <v>230</v>
      </c>
      <c r="G205" s="230" t="s">
        <v>230</v>
      </c>
      <c r="H205" s="230" t="s">
        <v>230</v>
      </c>
      <c r="I205" s="230" t="s">
        <v>230</v>
      </c>
      <c r="J205" s="230" t="s">
        <v>230</v>
      </c>
      <c r="K205" s="230" t="s">
        <v>230</v>
      </c>
      <c r="L205" s="230" t="s">
        <v>230</v>
      </c>
      <c r="N205" s="23" t="s">
        <v>251</v>
      </c>
      <c r="O205" s="23" t="s">
        <v>313</v>
      </c>
      <c r="P205" s="23" t="s">
        <v>314</v>
      </c>
    </row>
    <row r="206" spans="1:16" ht="13.5">
      <c r="A206" s="13">
        <f t="shared" si="5"/>
        <v>22</v>
      </c>
      <c r="B206" s="13">
        <v>9</v>
      </c>
      <c r="C206" s="13">
        <v>12</v>
      </c>
      <c r="D206" s="230" t="s">
        <v>403</v>
      </c>
      <c r="E206" s="231"/>
      <c r="F206" s="230" t="s">
        <v>230</v>
      </c>
      <c r="G206" s="230" t="s">
        <v>230</v>
      </c>
      <c r="H206" s="230" t="s">
        <v>230</v>
      </c>
      <c r="I206" s="230" t="s">
        <v>230</v>
      </c>
      <c r="J206" s="230" t="s">
        <v>230</v>
      </c>
      <c r="K206" s="230" t="s">
        <v>230</v>
      </c>
      <c r="L206" s="230" t="s">
        <v>230</v>
      </c>
      <c r="N206" s="23" t="s">
        <v>2</v>
      </c>
      <c r="O206" s="23" t="s">
        <v>277</v>
      </c>
      <c r="P206" s="23" t="s">
        <v>278</v>
      </c>
    </row>
    <row r="207" spans="1:16" ht="13.5">
      <c r="A207" s="23">
        <f t="shared" si="5"/>
        <v>22</v>
      </c>
      <c r="B207" s="23">
        <v>9</v>
      </c>
      <c r="C207" s="23">
        <v>13</v>
      </c>
      <c r="D207" s="205" t="s">
        <v>404</v>
      </c>
      <c r="E207" s="234"/>
      <c r="F207" s="205"/>
      <c r="G207" s="205"/>
      <c r="H207" s="205"/>
      <c r="I207" s="205"/>
      <c r="J207" s="205"/>
      <c r="K207" s="205"/>
      <c r="L207" s="205"/>
      <c r="N207" s="23" t="s">
        <v>0</v>
      </c>
      <c r="O207" s="23" t="s">
        <v>268</v>
      </c>
      <c r="P207" s="23" t="s">
        <v>269</v>
      </c>
    </row>
    <row r="208" spans="1:16" ht="13.5">
      <c r="A208" s="23">
        <f t="shared" si="5"/>
        <v>22</v>
      </c>
      <c r="B208" s="23">
        <v>9</v>
      </c>
      <c r="C208" s="23">
        <v>14</v>
      </c>
      <c r="D208" s="205" t="s">
        <v>409</v>
      </c>
      <c r="E208" s="234"/>
      <c r="F208" s="205"/>
      <c r="G208" s="205"/>
      <c r="H208" s="205"/>
      <c r="I208" s="205"/>
      <c r="J208" s="205"/>
      <c r="K208" s="205"/>
      <c r="L208" s="205"/>
      <c r="N208" s="23" t="s">
        <v>5</v>
      </c>
      <c r="O208" s="23" t="s">
        <v>281</v>
      </c>
      <c r="P208" s="23" t="s">
        <v>282</v>
      </c>
    </row>
    <row r="209" spans="1:16" ht="13.5">
      <c r="A209" s="23">
        <f t="shared" si="5"/>
        <v>22</v>
      </c>
      <c r="B209" s="23">
        <v>9</v>
      </c>
      <c r="C209" s="23">
        <v>15</v>
      </c>
      <c r="D209" s="205" t="s">
        <v>410</v>
      </c>
      <c r="E209" s="234"/>
      <c r="F209" s="205"/>
      <c r="G209" s="205"/>
      <c r="H209" s="205"/>
      <c r="I209" s="205"/>
      <c r="J209" s="205"/>
      <c r="K209" s="205"/>
      <c r="L209" s="205"/>
      <c r="N209" s="23" t="s">
        <v>6</v>
      </c>
      <c r="O209" s="23" t="s">
        <v>272</v>
      </c>
      <c r="P209" s="23" t="s">
        <v>273</v>
      </c>
    </row>
    <row r="210" spans="1:16" ht="13.5">
      <c r="A210" s="23">
        <f t="shared" si="5"/>
        <v>22</v>
      </c>
      <c r="B210" s="23">
        <v>9</v>
      </c>
      <c r="C210" s="23">
        <v>16</v>
      </c>
      <c r="D210" s="205" t="s">
        <v>407</v>
      </c>
      <c r="E210" s="234"/>
      <c r="F210" s="205"/>
      <c r="G210" s="205"/>
      <c r="H210" s="205"/>
      <c r="I210" s="205"/>
      <c r="J210" s="205"/>
      <c r="K210" s="205"/>
      <c r="L210" s="205"/>
      <c r="N210" s="23" t="s">
        <v>7</v>
      </c>
      <c r="O210" s="23" t="s">
        <v>286</v>
      </c>
      <c r="P210" s="23" t="s">
        <v>287</v>
      </c>
    </row>
    <row r="211" spans="1:16" ht="13.5">
      <c r="A211" s="23">
        <f t="shared" si="5"/>
        <v>22</v>
      </c>
      <c r="B211" s="23">
        <v>9</v>
      </c>
      <c r="C211" s="23">
        <v>17</v>
      </c>
      <c r="D211" s="205" t="s">
        <v>408</v>
      </c>
      <c r="E211" s="234"/>
      <c r="F211" s="205"/>
      <c r="G211" s="205"/>
      <c r="H211" s="205"/>
      <c r="I211" s="205"/>
      <c r="J211" s="205"/>
      <c r="K211" s="205"/>
      <c r="L211" s="205"/>
      <c r="N211" s="23" t="s">
        <v>8</v>
      </c>
      <c r="O211" s="23" t="s">
        <v>311</v>
      </c>
      <c r="P211" s="23" t="s">
        <v>312</v>
      </c>
    </row>
    <row r="212" spans="1:16" ht="13.5">
      <c r="A212" s="13">
        <f t="shared" si="5"/>
        <v>22</v>
      </c>
      <c r="B212" s="13">
        <v>9</v>
      </c>
      <c r="C212" s="13">
        <v>18</v>
      </c>
      <c r="D212" s="230" t="s">
        <v>402</v>
      </c>
      <c r="E212" s="231"/>
      <c r="F212" s="230" t="s">
        <v>230</v>
      </c>
      <c r="G212" s="230" t="s">
        <v>230</v>
      </c>
      <c r="H212" s="230" t="s">
        <v>230</v>
      </c>
      <c r="I212" s="230" t="s">
        <v>230</v>
      </c>
      <c r="J212" s="230" t="s">
        <v>230</v>
      </c>
      <c r="K212" s="230" t="s">
        <v>230</v>
      </c>
      <c r="L212" s="230" t="s">
        <v>230</v>
      </c>
      <c r="N212" s="23" t="s">
        <v>251</v>
      </c>
      <c r="O212" s="23" t="s">
        <v>313</v>
      </c>
      <c r="P212" s="23" t="s">
        <v>314</v>
      </c>
    </row>
    <row r="213" spans="1:16" ht="13.5">
      <c r="A213" s="13">
        <f t="shared" si="5"/>
        <v>22</v>
      </c>
      <c r="B213" s="13">
        <v>9</v>
      </c>
      <c r="C213" s="13">
        <v>19</v>
      </c>
      <c r="D213" s="230" t="s">
        <v>403</v>
      </c>
      <c r="E213" s="231"/>
      <c r="F213" s="230" t="s">
        <v>230</v>
      </c>
      <c r="G213" s="230" t="s">
        <v>230</v>
      </c>
      <c r="H213" s="230" t="s">
        <v>230</v>
      </c>
      <c r="I213" s="230" t="s">
        <v>230</v>
      </c>
      <c r="J213" s="230" t="s">
        <v>230</v>
      </c>
      <c r="K213" s="230" t="s">
        <v>230</v>
      </c>
      <c r="L213" s="230" t="s">
        <v>230</v>
      </c>
      <c r="N213" s="23" t="s">
        <v>2</v>
      </c>
      <c r="O213" s="23" t="s">
        <v>277</v>
      </c>
      <c r="P213" s="23" t="s">
        <v>278</v>
      </c>
    </row>
    <row r="214" spans="1:16" ht="13.5">
      <c r="A214" s="13">
        <f t="shared" si="5"/>
        <v>22</v>
      </c>
      <c r="B214" s="13">
        <v>9</v>
      </c>
      <c r="C214" s="13">
        <v>20</v>
      </c>
      <c r="D214" s="230" t="s">
        <v>404</v>
      </c>
      <c r="E214" s="231" t="s">
        <v>257</v>
      </c>
      <c r="F214" s="230" t="s">
        <v>230</v>
      </c>
      <c r="G214" s="230" t="s">
        <v>230</v>
      </c>
      <c r="H214" s="230" t="s">
        <v>230</v>
      </c>
      <c r="I214" s="230" t="s">
        <v>230</v>
      </c>
      <c r="J214" s="230" t="s">
        <v>230</v>
      </c>
      <c r="K214" s="230" t="s">
        <v>230</v>
      </c>
      <c r="L214" s="230" t="s">
        <v>230</v>
      </c>
      <c r="N214" s="13" t="s">
        <v>276</v>
      </c>
      <c r="O214" s="13" t="s">
        <v>268</v>
      </c>
      <c r="P214" s="23" t="s">
        <v>269</v>
      </c>
    </row>
    <row r="215" spans="1:16" ht="13.5">
      <c r="A215" s="23">
        <f t="shared" si="5"/>
        <v>22</v>
      </c>
      <c r="B215" s="23">
        <v>9</v>
      </c>
      <c r="C215" s="23">
        <v>21</v>
      </c>
      <c r="D215" s="205" t="s">
        <v>409</v>
      </c>
      <c r="E215" s="234"/>
      <c r="F215" s="205"/>
      <c r="G215" s="205"/>
      <c r="H215" s="205"/>
      <c r="I215" s="205"/>
      <c r="J215" s="205"/>
      <c r="K215" s="205"/>
      <c r="L215" s="205"/>
      <c r="N215" s="23" t="s">
        <v>5</v>
      </c>
      <c r="O215" s="23" t="s">
        <v>281</v>
      </c>
      <c r="P215" s="23" t="s">
        <v>282</v>
      </c>
    </row>
    <row r="216" spans="1:16" ht="13.5">
      <c r="A216" s="23">
        <f t="shared" si="5"/>
        <v>22</v>
      </c>
      <c r="B216" s="23">
        <v>9</v>
      </c>
      <c r="C216" s="23">
        <v>22</v>
      </c>
      <c r="D216" s="205" t="s">
        <v>410</v>
      </c>
      <c r="E216" s="234"/>
      <c r="F216" s="205"/>
      <c r="G216" s="205"/>
      <c r="H216" s="205"/>
      <c r="I216" s="205"/>
      <c r="J216" s="205"/>
      <c r="K216" s="205"/>
      <c r="L216" s="205"/>
      <c r="N216" s="23" t="s">
        <v>6</v>
      </c>
      <c r="O216" s="23" t="s">
        <v>272</v>
      </c>
      <c r="P216" s="23" t="s">
        <v>273</v>
      </c>
    </row>
    <row r="217" spans="1:16" ht="13.5">
      <c r="A217" s="13">
        <f t="shared" si="5"/>
        <v>22</v>
      </c>
      <c r="B217" s="13">
        <v>9</v>
      </c>
      <c r="C217" s="13">
        <v>23</v>
      </c>
      <c r="D217" s="230" t="s">
        <v>407</v>
      </c>
      <c r="E217" s="231" t="s">
        <v>92</v>
      </c>
      <c r="F217" s="230" t="s">
        <v>230</v>
      </c>
      <c r="G217" s="230" t="s">
        <v>230</v>
      </c>
      <c r="H217" s="230" t="s">
        <v>230</v>
      </c>
      <c r="I217" s="230" t="s">
        <v>230</v>
      </c>
      <c r="J217" s="230" t="s">
        <v>230</v>
      </c>
      <c r="K217" s="230" t="s">
        <v>230</v>
      </c>
      <c r="L217" s="230" t="s">
        <v>230</v>
      </c>
      <c r="N217" s="13" t="s">
        <v>285</v>
      </c>
      <c r="O217" s="13" t="s">
        <v>286</v>
      </c>
      <c r="P217" s="13" t="s">
        <v>287</v>
      </c>
    </row>
    <row r="218" spans="1:16" ht="13.5">
      <c r="A218" s="23">
        <f t="shared" si="5"/>
        <v>22</v>
      </c>
      <c r="B218" s="23">
        <v>9</v>
      </c>
      <c r="C218" s="23">
        <v>24</v>
      </c>
      <c r="D218" s="205" t="s">
        <v>408</v>
      </c>
      <c r="E218" s="234"/>
      <c r="F218" s="205"/>
      <c r="G218" s="205"/>
      <c r="H218" s="205"/>
      <c r="I218" s="205"/>
      <c r="J218" s="205"/>
      <c r="K218" s="205"/>
      <c r="L218" s="205"/>
      <c r="N218" s="23" t="s">
        <v>8</v>
      </c>
      <c r="O218" s="23" t="s">
        <v>311</v>
      </c>
      <c r="P218" s="23" t="s">
        <v>312</v>
      </c>
    </row>
    <row r="219" spans="1:16" ht="13.5">
      <c r="A219" s="13">
        <f t="shared" si="5"/>
        <v>22</v>
      </c>
      <c r="B219" s="13">
        <v>9</v>
      </c>
      <c r="C219" s="13">
        <v>25</v>
      </c>
      <c r="D219" s="230" t="s">
        <v>402</v>
      </c>
      <c r="E219" s="231"/>
      <c r="F219" s="230" t="s">
        <v>230</v>
      </c>
      <c r="G219" s="230" t="s">
        <v>230</v>
      </c>
      <c r="H219" s="230" t="s">
        <v>230</v>
      </c>
      <c r="I219" s="230" t="s">
        <v>230</v>
      </c>
      <c r="J219" s="230" t="s">
        <v>230</v>
      </c>
      <c r="K219" s="230" t="s">
        <v>230</v>
      </c>
      <c r="L219" s="230" t="s">
        <v>230</v>
      </c>
      <c r="N219" s="23" t="s">
        <v>251</v>
      </c>
      <c r="O219" s="23" t="s">
        <v>313</v>
      </c>
      <c r="P219" s="23" t="s">
        <v>314</v>
      </c>
    </row>
    <row r="220" spans="1:16" ht="13.5">
      <c r="A220" s="13">
        <f t="shared" si="5"/>
        <v>22</v>
      </c>
      <c r="B220" s="13">
        <v>9</v>
      </c>
      <c r="C220" s="13">
        <v>26</v>
      </c>
      <c r="D220" s="230" t="s">
        <v>403</v>
      </c>
      <c r="E220" s="231"/>
      <c r="F220" s="230" t="s">
        <v>230</v>
      </c>
      <c r="G220" s="230" t="s">
        <v>230</v>
      </c>
      <c r="H220" s="230" t="s">
        <v>230</v>
      </c>
      <c r="I220" s="230" t="s">
        <v>230</v>
      </c>
      <c r="J220" s="230" t="s">
        <v>230</v>
      </c>
      <c r="K220" s="230" t="s">
        <v>230</v>
      </c>
      <c r="L220" s="230" t="s">
        <v>230</v>
      </c>
      <c r="N220" s="23" t="s">
        <v>2</v>
      </c>
      <c r="O220" s="23" t="s">
        <v>277</v>
      </c>
      <c r="P220" s="23" t="s">
        <v>278</v>
      </c>
    </row>
    <row r="221" spans="1:16" ht="13.5">
      <c r="A221" s="23">
        <f t="shared" si="5"/>
        <v>22</v>
      </c>
      <c r="B221" s="23">
        <v>9</v>
      </c>
      <c r="C221" s="23">
        <v>27</v>
      </c>
      <c r="D221" s="205" t="s">
        <v>404</v>
      </c>
      <c r="E221" s="234"/>
      <c r="F221" s="205"/>
      <c r="G221" s="205"/>
      <c r="H221" s="205"/>
      <c r="I221" s="205"/>
      <c r="J221" s="205"/>
      <c r="K221" s="205"/>
      <c r="L221" s="205"/>
      <c r="N221" s="23" t="s">
        <v>0</v>
      </c>
      <c r="O221" s="23" t="s">
        <v>268</v>
      </c>
      <c r="P221" s="23" t="s">
        <v>269</v>
      </c>
    </row>
    <row r="222" spans="1:16" ht="13.5">
      <c r="A222" s="23">
        <f t="shared" si="5"/>
        <v>22</v>
      </c>
      <c r="B222" s="23">
        <v>9</v>
      </c>
      <c r="C222" s="23">
        <v>28</v>
      </c>
      <c r="D222" s="205" t="s">
        <v>409</v>
      </c>
      <c r="E222" s="234"/>
      <c r="F222" s="205"/>
      <c r="G222" s="205"/>
      <c r="H222" s="205"/>
      <c r="I222" s="205"/>
      <c r="J222" s="205"/>
      <c r="K222" s="205"/>
      <c r="L222" s="205"/>
      <c r="N222" s="23" t="s">
        <v>5</v>
      </c>
      <c r="O222" s="23" t="s">
        <v>281</v>
      </c>
      <c r="P222" s="23" t="s">
        <v>282</v>
      </c>
    </row>
    <row r="223" spans="1:16" ht="13.5">
      <c r="A223" s="23">
        <f t="shared" si="5"/>
        <v>22</v>
      </c>
      <c r="B223" s="23">
        <v>9</v>
      </c>
      <c r="C223" s="23">
        <v>29</v>
      </c>
      <c r="D223" s="205" t="s">
        <v>410</v>
      </c>
      <c r="E223" s="234"/>
      <c r="F223" s="205"/>
      <c r="G223" s="205"/>
      <c r="H223" s="205"/>
      <c r="I223" s="205"/>
      <c r="J223" s="205"/>
      <c r="K223" s="205"/>
      <c r="L223" s="205"/>
      <c r="N223" s="23" t="s">
        <v>6</v>
      </c>
      <c r="O223" s="23" t="s">
        <v>272</v>
      </c>
      <c r="P223" s="23" t="s">
        <v>273</v>
      </c>
    </row>
    <row r="224" spans="1:16" ht="13.5">
      <c r="A224" s="23">
        <f t="shared" si="5"/>
        <v>22</v>
      </c>
      <c r="B224" s="23">
        <v>9</v>
      </c>
      <c r="C224" s="23">
        <v>30</v>
      </c>
      <c r="D224" s="205" t="s">
        <v>407</v>
      </c>
      <c r="E224" s="234"/>
      <c r="F224" s="205"/>
      <c r="G224" s="205"/>
      <c r="H224" s="205"/>
      <c r="I224" s="205"/>
      <c r="J224" s="205"/>
      <c r="K224" s="205"/>
      <c r="L224" s="205"/>
      <c r="N224" s="23" t="s">
        <v>7</v>
      </c>
      <c r="O224" s="23" t="s">
        <v>249</v>
      </c>
      <c r="P224" s="23" t="s">
        <v>244</v>
      </c>
    </row>
    <row r="225" spans="1:16" ht="13.5">
      <c r="A225" s="23"/>
      <c r="B225" s="23"/>
      <c r="C225" s="23"/>
      <c r="D225" s="205"/>
      <c r="E225" s="234"/>
      <c r="F225" s="205"/>
      <c r="G225" s="205"/>
      <c r="H225" s="205"/>
      <c r="I225" s="205"/>
      <c r="J225" s="205"/>
      <c r="K225" s="205"/>
      <c r="L225" s="205"/>
      <c r="N225" s="23"/>
      <c r="O225" s="23"/>
      <c r="P225" s="23"/>
    </row>
    <row r="229" spans="1:4" ht="13.5">
      <c r="A229" s="546" t="s">
        <v>411</v>
      </c>
      <c r="B229" s="547"/>
      <c r="C229" s="548" t="s">
        <v>358</v>
      </c>
      <c r="D229" s="548"/>
    </row>
    <row r="230" spans="1:4" ht="13.5">
      <c r="A230" s="549"/>
      <c r="B230" s="549"/>
      <c r="C230" s="550"/>
      <c r="D230" s="550"/>
    </row>
    <row r="231" spans="1:15" ht="13.5">
      <c r="A231" s="260" t="s">
        <v>70</v>
      </c>
      <c r="B231" s="261"/>
      <c r="C231" s="261"/>
      <c r="D231" s="261"/>
      <c r="E231" s="262"/>
      <c r="F231" s="263" t="s">
        <v>121</v>
      </c>
      <c r="G231" s="263"/>
      <c r="H231" s="263"/>
      <c r="I231" s="263"/>
      <c r="J231" s="263"/>
      <c r="K231" s="263"/>
      <c r="L231" s="263"/>
      <c r="N231" s="25"/>
      <c r="O231" s="25"/>
    </row>
    <row r="232" spans="1:16" s="35" customFormat="1" ht="13.5">
      <c r="A232" s="34" t="s">
        <v>89</v>
      </c>
      <c r="B232" s="34" t="s">
        <v>0</v>
      </c>
      <c r="C232" s="34" t="s">
        <v>2</v>
      </c>
      <c r="D232" s="34" t="s">
        <v>90</v>
      </c>
      <c r="E232" s="229" t="s">
        <v>91</v>
      </c>
      <c r="F232" s="229" t="s">
        <v>40</v>
      </c>
      <c r="G232" s="229" t="s">
        <v>41</v>
      </c>
      <c r="H232" s="229" t="s">
        <v>42</v>
      </c>
      <c r="I232" s="229" t="s">
        <v>43</v>
      </c>
      <c r="J232" s="229" t="s">
        <v>44</v>
      </c>
      <c r="K232" s="229" t="s">
        <v>45</v>
      </c>
      <c r="L232" s="229" t="s">
        <v>236</v>
      </c>
      <c r="N232" s="34" t="s">
        <v>75</v>
      </c>
      <c r="O232" s="34" t="s">
        <v>76</v>
      </c>
      <c r="P232" s="34" t="s">
        <v>77</v>
      </c>
    </row>
    <row r="233" spans="1:16" ht="13.5">
      <c r="A233" s="23">
        <f>A224</f>
        <v>22</v>
      </c>
      <c r="B233" s="23">
        <v>10</v>
      </c>
      <c r="C233" s="23">
        <v>1</v>
      </c>
      <c r="D233" s="205" t="s">
        <v>125</v>
      </c>
      <c r="E233" s="234"/>
      <c r="F233" s="205"/>
      <c r="G233" s="205"/>
      <c r="H233" s="205"/>
      <c r="I233" s="205"/>
      <c r="J233" s="205"/>
      <c r="K233" s="205"/>
      <c r="L233" s="205"/>
      <c r="N233" s="23" t="s">
        <v>125</v>
      </c>
      <c r="O233" s="23" t="s">
        <v>311</v>
      </c>
      <c r="P233" s="23" t="s">
        <v>312</v>
      </c>
    </row>
    <row r="234" spans="1:16" ht="13.5">
      <c r="A234" s="13">
        <f>A233</f>
        <v>22</v>
      </c>
      <c r="B234" s="13">
        <v>10</v>
      </c>
      <c r="C234" s="13">
        <v>2</v>
      </c>
      <c r="D234" s="230" t="s">
        <v>402</v>
      </c>
      <c r="E234" s="231"/>
      <c r="F234" s="230" t="s">
        <v>230</v>
      </c>
      <c r="G234" s="230" t="s">
        <v>230</v>
      </c>
      <c r="H234" s="230" t="s">
        <v>230</v>
      </c>
      <c r="I234" s="230" t="s">
        <v>230</v>
      </c>
      <c r="J234" s="230" t="s">
        <v>230</v>
      </c>
      <c r="K234" s="230" t="s">
        <v>230</v>
      </c>
      <c r="L234" s="230" t="s">
        <v>230</v>
      </c>
      <c r="N234" s="23" t="s">
        <v>251</v>
      </c>
      <c r="O234" s="23" t="s">
        <v>313</v>
      </c>
      <c r="P234" s="23" t="s">
        <v>314</v>
      </c>
    </row>
    <row r="235" spans="1:16" ht="13.5">
      <c r="A235" s="13">
        <f aca="true" t="shared" si="6" ref="A235:A263">A234</f>
        <v>22</v>
      </c>
      <c r="B235" s="13">
        <v>10</v>
      </c>
      <c r="C235" s="13">
        <v>3</v>
      </c>
      <c r="D235" s="230" t="s">
        <v>403</v>
      </c>
      <c r="E235" s="231"/>
      <c r="F235" s="230" t="s">
        <v>230</v>
      </c>
      <c r="G235" s="230" t="s">
        <v>230</v>
      </c>
      <c r="H235" s="230" t="s">
        <v>230</v>
      </c>
      <c r="I235" s="230" t="s">
        <v>230</v>
      </c>
      <c r="J235" s="230" t="s">
        <v>230</v>
      </c>
      <c r="K235" s="230" t="s">
        <v>230</v>
      </c>
      <c r="L235" s="230" t="s">
        <v>230</v>
      </c>
      <c r="N235" s="23" t="s">
        <v>2</v>
      </c>
      <c r="O235" s="23" t="s">
        <v>277</v>
      </c>
      <c r="P235" s="23" t="s">
        <v>278</v>
      </c>
    </row>
    <row r="236" spans="1:16" ht="13.5">
      <c r="A236" s="23">
        <f t="shared" si="6"/>
        <v>22</v>
      </c>
      <c r="B236" s="23">
        <v>10</v>
      </c>
      <c r="C236" s="23">
        <v>4</v>
      </c>
      <c r="D236" s="205" t="s">
        <v>404</v>
      </c>
      <c r="E236" s="234"/>
      <c r="F236" s="205"/>
      <c r="G236" s="205"/>
      <c r="H236" s="205"/>
      <c r="I236" s="205"/>
      <c r="J236" s="205"/>
      <c r="K236" s="205"/>
      <c r="L236" s="205"/>
      <c r="N236" s="23" t="s">
        <v>0</v>
      </c>
      <c r="O236" s="23" t="s">
        <v>268</v>
      </c>
      <c r="P236" s="23" t="s">
        <v>269</v>
      </c>
    </row>
    <row r="237" spans="1:16" ht="13.5">
      <c r="A237" s="23">
        <f t="shared" si="6"/>
        <v>22</v>
      </c>
      <c r="B237" s="23">
        <v>10</v>
      </c>
      <c r="C237" s="23">
        <v>5</v>
      </c>
      <c r="D237" s="205" t="s">
        <v>409</v>
      </c>
      <c r="E237" s="234"/>
      <c r="F237" s="205"/>
      <c r="G237" s="205"/>
      <c r="H237" s="205"/>
      <c r="I237" s="205"/>
      <c r="J237" s="205"/>
      <c r="K237" s="205"/>
      <c r="L237" s="205"/>
      <c r="N237" s="23" t="s">
        <v>5</v>
      </c>
      <c r="O237" s="23" t="s">
        <v>281</v>
      </c>
      <c r="P237" s="23" t="s">
        <v>282</v>
      </c>
    </row>
    <row r="238" spans="1:16" ht="13.5">
      <c r="A238" s="23">
        <f t="shared" si="6"/>
        <v>22</v>
      </c>
      <c r="B238" s="23">
        <v>10</v>
      </c>
      <c r="C238" s="23">
        <v>6</v>
      </c>
      <c r="D238" s="205" t="s">
        <v>410</v>
      </c>
      <c r="E238" s="234"/>
      <c r="F238" s="205"/>
      <c r="G238" s="205"/>
      <c r="H238" s="205"/>
      <c r="I238" s="205"/>
      <c r="J238" s="205"/>
      <c r="K238" s="205"/>
      <c r="L238" s="205"/>
      <c r="N238" s="23" t="s">
        <v>6</v>
      </c>
      <c r="O238" s="23" t="s">
        <v>272</v>
      </c>
      <c r="P238" s="23" t="s">
        <v>273</v>
      </c>
    </row>
    <row r="239" spans="1:16" ht="13.5">
      <c r="A239" s="23">
        <f t="shared" si="6"/>
        <v>22</v>
      </c>
      <c r="B239" s="23">
        <v>10</v>
      </c>
      <c r="C239" s="23">
        <v>7</v>
      </c>
      <c r="D239" s="205" t="s">
        <v>407</v>
      </c>
      <c r="E239" s="234"/>
      <c r="F239" s="205"/>
      <c r="G239" s="205"/>
      <c r="H239" s="205"/>
      <c r="I239" s="205"/>
      <c r="J239" s="205"/>
      <c r="K239" s="205"/>
      <c r="L239" s="205"/>
      <c r="N239" s="23" t="s">
        <v>7</v>
      </c>
      <c r="O239" s="23" t="s">
        <v>286</v>
      </c>
      <c r="P239" s="23" t="s">
        <v>287</v>
      </c>
    </row>
    <row r="240" spans="1:16" ht="13.5">
      <c r="A240" s="23">
        <f t="shared" si="6"/>
        <v>22</v>
      </c>
      <c r="B240" s="23">
        <v>10</v>
      </c>
      <c r="C240" s="23">
        <v>8</v>
      </c>
      <c r="D240" s="205" t="s">
        <v>408</v>
      </c>
      <c r="E240" s="234"/>
      <c r="F240" s="205"/>
      <c r="G240" s="205"/>
      <c r="H240" s="205"/>
      <c r="I240" s="205"/>
      <c r="J240" s="205"/>
      <c r="K240" s="205"/>
      <c r="L240" s="205"/>
      <c r="N240" s="23" t="s">
        <v>8</v>
      </c>
      <c r="O240" s="23" t="s">
        <v>311</v>
      </c>
      <c r="P240" s="23" t="s">
        <v>312</v>
      </c>
    </row>
    <row r="241" spans="1:16" ht="13.5">
      <c r="A241" s="13">
        <f t="shared" si="6"/>
        <v>22</v>
      </c>
      <c r="B241" s="13">
        <v>10</v>
      </c>
      <c r="C241" s="13">
        <v>9</v>
      </c>
      <c r="D241" s="230" t="s">
        <v>402</v>
      </c>
      <c r="E241" s="231"/>
      <c r="F241" s="230" t="s">
        <v>230</v>
      </c>
      <c r="G241" s="230" t="s">
        <v>230</v>
      </c>
      <c r="H241" s="230" t="s">
        <v>230</v>
      </c>
      <c r="I241" s="230" t="s">
        <v>230</v>
      </c>
      <c r="J241" s="230" t="s">
        <v>230</v>
      </c>
      <c r="K241" s="230" t="s">
        <v>230</v>
      </c>
      <c r="L241" s="230" t="s">
        <v>230</v>
      </c>
      <c r="N241" s="23" t="s">
        <v>251</v>
      </c>
      <c r="O241" s="23" t="s">
        <v>313</v>
      </c>
      <c r="P241" s="23" t="s">
        <v>314</v>
      </c>
    </row>
    <row r="242" spans="1:16" ht="13.5">
      <c r="A242" s="13">
        <f t="shared" si="6"/>
        <v>22</v>
      </c>
      <c r="B242" s="13">
        <v>10</v>
      </c>
      <c r="C242" s="13">
        <v>10</v>
      </c>
      <c r="D242" s="230" t="s">
        <v>403</v>
      </c>
      <c r="E242" s="231"/>
      <c r="F242" s="230" t="s">
        <v>230</v>
      </c>
      <c r="G242" s="230" t="s">
        <v>230</v>
      </c>
      <c r="H242" s="230" t="s">
        <v>230</v>
      </c>
      <c r="I242" s="230" t="s">
        <v>230</v>
      </c>
      <c r="J242" s="230" t="s">
        <v>230</v>
      </c>
      <c r="K242" s="230" t="s">
        <v>230</v>
      </c>
      <c r="L242" s="230" t="s">
        <v>230</v>
      </c>
      <c r="N242" s="23" t="s">
        <v>2</v>
      </c>
      <c r="O242" s="23" t="s">
        <v>277</v>
      </c>
      <c r="P242" s="23" t="s">
        <v>278</v>
      </c>
    </row>
    <row r="243" spans="1:16" ht="13.5">
      <c r="A243" s="13">
        <f t="shared" si="6"/>
        <v>22</v>
      </c>
      <c r="B243" s="13">
        <v>10</v>
      </c>
      <c r="C243" s="13">
        <v>11</v>
      </c>
      <c r="D243" s="230" t="s">
        <v>404</v>
      </c>
      <c r="E243" s="231" t="s">
        <v>247</v>
      </c>
      <c r="F243" s="230" t="s">
        <v>230</v>
      </c>
      <c r="G243" s="230" t="s">
        <v>230</v>
      </c>
      <c r="H243" s="230" t="s">
        <v>230</v>
      </c>
      <c r="I243" s="230" t="s">
        <v>230</v>
      </c>
      <c r="J243" s="230" t="s">
        <v>230</v>
      </c>
      <c r="K243" s="230" t="s">
        <v>230</v>
      </c>
      <c r="L243" s="230" t="s">
        <v>230</v>
      </c>
      <c r="N243" s="13" t="s">
        <v>276</v>
      </c>
      <c r="O243" s="13" t="s">
        <v>268</v>
      </c>
      <c r="P243" s="13" t="s">
        <v>269</v>
      </c>
    </row>
    <row r="244" spans="1:16" ht="13.5">
      <c r="A244" s="23">
        <f t="shared" si="6"/>
        <v>22</v>
      </c>
      <c r="B244" s="23">
        <v>10</v>
      </c>
      <c r="C244" s="23">
        <v>12</v>
      </c>
      <c r="D244" s="205" t="s">
        <v>409</v>
      </c>
      <c r="E244" s="234"/>
      <c r="F244" s="205"/>
      <c r="G244" s="205"/>
      <c r="H244" s="205"/>
      <c r="I244" s="205"/>
      <c r="J244" s="205"/>
      <c r="K244" s="205"/>
      <c r="L244" s="205"/>
      <c r="N244" s="23" t="s">
        <v>5</v>
      </c>
      <c r="O244" s="23" t="s">
        <v>281</v>
      </c>
      <c r="P244" s="23" t="s">
        <v>282</v>
      </c>
    </row>
    <row r="245" spans="1:16" ht="13.5">
      <c r="A245" s="23">
        <f t="shared" si="6"/>
        <v>22</v>
      </c>
      <c r="B245" s="23">
        <v>10</v>
      </c>
      <c r="C245" s="23">
        <v>13</v>
      </c>
      <c r="D245" s="205" t="s">
        <v>410</v>
      </c>
      <c r="E245" s="234"/>
      <c r="F245" s="205"/>
      <c r="G245" s="205"/>
      <c r="H245" s="205"/>
      <c r="I245" s="205"/>
      <c r="J245" s="205"/>
      <c r="K245" s="205"/>
      <c r="L245" s="205"/>
      <c r="N245" s="23" t="s">
        <v>6</v>
      </c>
      <c r="O245" s="23" t="s">
        <v>272</v>
      </c>
      <c r="P245" s="23" t="s">
        <v>273</v>
      </c>
    </row>
    <row r="246" spans="1:16" ht="13.5">
      <c r="A246" s="23">
        <f t="shared" si="6"/>
        <v>22</v>
      </c>
      <c r="B246" s="23">
        <v>10</v>
      </c>
      <c r="C246" s="23">
        <v>14</v>
      </c>
      <c r="D246" s="205" t="s">
        <v>407</v>
      </c>
      <c r="E246" s="234"/>
      <c r="F246" s="205"/>
      <c r="G246" s="205"/>
      <c r="H246" s="205"/>
      <c r="I246" s="205"/>
      <c r="J246" s="205"/>
      <c r="K246" s="205"/>
      <c r="L246" s="205"/>
      <c r="N246" s="23" t="s">
        <v>7</v>
      </c>
      <c r="O246" s="23" t="s">
        <v>286</v>
      </c>
      <c r="P246" s="23" t="s">
        <v>287</v>
      </c>
    </row>
    <row r="247" spans="1:16" ht="13.5">
      <c r="A247" s="23">
        <f t="shared" si="6"/>
        <v>22</v>
      </c>
      <c r="B247" s="23">
        <v>10</v>
      </c>
      <c r="C247" s="23">
        <v>15</v>
      </c>
      <c r="D247" s="205" t="s">
        <v>408</v>
      </c>
      <c r="E247" s="234"/>
      <c r="F247" s="205"/>
      <c r="G247" s="205"/>
      <c r="H247" s="205"/>
      <c r="I247" s="205"/>
      <c r="J247" s="205"/>
      <c r="K247" s="205"/>
      <c r="L247" s="205"/>
      <c r="N247" s="23" t="s">
        <v>8</v>
      </c>
      <c r="O247" s="23" t="s">
        <v>311</v>
      </c>
      <c r="P247" s="23" t="s">
        <v>312</v>
      </c>
    </row>
    <row r="248" spans="1:16" ht="13.5">
      <c r="A248" s="13">
        <f t="shared" si="6"/>
        <v>22</v>
      </c>
      <c r="B248" s="13">
        <v>10</v>
      </c>
      <c r="C248" s="13">
        <v>16</v>
      </c>
      <c r="D248" s="230" t="s">
        <v>402</v>
      </c>
      <c r="E248" s="231"/>
      <c r="F248" s="230" t="s">
        <v>230</v>
      </c>
      <c r="G248" s="230" t="s">
        <v>230</v>
      </c>
      <c r="H248" s="230" t="s">
        <v>230</v>
      </c>
      <c r="I248" s="230" t="s">
        <v>230</v>
      </c>
      <c r="J248" s="230" t="s">
        <v>230</v>
      </c>
      <c r="K248" s="230" t="s">
        <v>230</v>
      </c>
      <c r="L248" s="230" t="s">
        <v>230</v>
      </c>
      <c r="N248" s="23" t="s">
        <v>251</v>
      </c>
      <c r="O248" s="23" t="s">
        <v>313</v>
      </c>
      <c r="P248" s="23" t="s">
        <v>314</v>
      </c>
    </row>
    <row r="249" spans="1:16" ht="13.5">
      <c r="A249" s="13">
        <f t="shared" si="6"/>
        <v>22</v>
      </c>
      <c r="B249" s="13">
        <v>10</v>
      </c>
      <c r="C249" s="13">
        <v>17</v>
      </c>
      <c r="D249" s="230" t="s">
        <v>403</v>
      </c>
      <c r="E249" s="231"/>
      <c r="F249" s="230" t="s">
        <v>230</v>
      </c>
      <c r="G249" s="230" t="s">
        <v>230</v>
      </c>
      <c r="H249" s="230" t="s">
        <v>230</v>
      </c>
      <c r="I249" s="230" t="s">
        <v>230</v>
      </c>
      <c r="J249" s="230" t="s">
        <v>230</v>
      </c>
      <c r="K249" s="230" t="s">
        <v>230</v>
      </c>
      <c r="L249" s="230" t="s">
        <v>230</v>
      </c>
      <c r="N249" s="23" t="s">
        <v>2</v>
      </c>
      <c r="O249" s="23" t="s">
        <v>277</v>
      </c>
      <c r="P249" s="23" t="s">
        <v>278</v>
      </c>
    </row>
    <row r="250" spans="1:16" ht="13.5">
      <c r="A250" s="23">
        <f t="shared" si="6"/>
        <v>22</v>
      </c>
      <c r="B250" s="23">
        <v>10</v>
      </c>
      <c r="C250" s="23">
        <v>18</v>
      </c>
      <c r="D250" s="205" t="s">
        <v>404</v>
      </c>
      <c r="E250" s="234"/>
      <c r="F250" s="205"/>
      <c r="G250" s="205"/>
      <c r="H250" s="205"/>
      <c r="I250" s="205"/>
      <c r="J250" s="205"/>
      <c r="K250" s="205"/>
      <c r="L250" s="205"/>
      <c r="N250" s="23" t="s">
        <v>0</v>
      </c>
      <c r="O250" s="23" t="s">
        <v>268</v>
      </c>
      <c r="P250" s="23" t="s">
        <v>269</v>
      </c>
    </row>
    <row r="251" spans="1:16" ht="13.5">
      <c r="A251" s="23">
        <f t="shared" si="6"/>
        <v>22</v>
      </c>
      <c r="B251" s="23">
        <v>10</v>
      </c>
      <c r="C251" s="23">
        <v>19</v>
      </c>
      <c r="D251" s="205" t="s">
        <v>409</v>
      </c>
      <c r="E251" s="234"/>
      <c r="F251" s="205"/>
      <c r="G251" s="205"/>
      <c r="H251" s="205"/>
      <c r="I251" s="205"/>
      <c r="J251" s="205"/>
      <c r="K251" s="205"/>
      <c r="L251" s="205"/>
      <c r="N251" s="23" t="s">
        <v>5</v>
      </c>
      <c r="O251" s="23" t="s">
        <v>281</v>
      </c>
      <c r="P251" s="23" t="s">
        <v>282</v>
      </c>
    </row>
    <row r="252" spans="1:16" ht="13.5">
      <c r="A252" s="23">
        <f t="shared" si="6"/>
        <v>22</v>
      </c>
      <c r="B252" s="23">
        <v>10</v>
      </c>
      <c r="C252" s="23">
        <v>20</v>
      </c>
      <c r="D252" s="205" t="s">
        <v>410</v>
      </c>
      <c r="E252" s="234"/>
      <c r="F252" s="205"/>
      <c r="G252" s="205"/>
      <c r="H252" s="205"/>
      <c r="I252" s="205"/>
      <c r="J252" s="205"/>
      <c r="K252" s="205"/>
      <c r="L252" s="205"/>
      <c r="N252" s="23" t="s">
        <v>6</v>
      </c>
      <c r="O252" s="23" t="s">
        <v>272</v>
      </c>
      <c r="P252" s="23" t="s">
        <v>273</v>
      </c>
    </row>
    <row r="253" spans="1:16" ht="13.5">
      <c r="A253" s="23">
        <f t="shared" si="6"/>
        <v>22</v>
      </c>
      <c r="B253" s="23">
        <v>10</v>
      </c>
      <c r="C253" s="23">
        <v>21</v>
      </c>
      <c r="D253" s="205" t="s">
        <v>407</v>
      </c>
      <c r="E253" s="234"/>
      <c r="F253" s="205"/>
      <c r="G253" s="205"/>
      <c r="H253" s="205"/>
      <c r="I253" s="205"/>
      <c r="J253" s="205"/>
      <c r="K253" s="205"/>
      <c r="L253" s="205"/>
      <c r="N253" s="23" t="s">
        <v>7</v>
      </c>
      <c r="O253" s="23" t="s">
        <v>286</v>
      </c>
      <c r="P253" s="23" t="s">
        <v>287</v>
      </c>
    </row>
    <row r="254" spans="1:16" ht="13.5">
      <c r="A254" s="23">
        <f t="shared" si="6"/>
        <v>22</v>
      </c>
      <c r="B254" s="23">
        <v>10</v>
      </c>
      <c r="C254" s="23">
        <v>22</v>
      </c>
      <c r="D254" s="205" t="s">
        <v>408</v>
      </c>
      <c r="E254" s="234"/>
      <c r="F254" s="205"/>
      <c r="G254" s="205"/>
      <c r="H254" s="205"/>
      <c r="I254" s="205"/>
      <c r="J254" s="205"/>
      <c r="K254" s="205"/>
      <c r="L254" s="205"/>
      <c r="N254" s="23" t="s">
        <v>8</v>
      </c>
      <c r="O254" s="23" t="s">
        <v>311</v>
      </c>
      <c r="P254" s="23" t="s">
        <v>312</v>
      </c>
    </row>
    <row r="255" spans="1:16" ht="13.5">
      <c r="A255" s="13">
        <f t="shared" si="6"/>
        <v>22</v>
      </c>
      <c r="B255" s="13">
        <v>10</v>
      </c>
      <c r="C255" s="13">
        <v>23</v>
      </c>
      <c r="D255" s="230" t="s">
        <v>402</v>
      </c>
      <c r="E255" s="231"/>
      <c r="F255" s="230" t="s">
        <v>230</v>
      </c>
      <c r="G255" s="230" t="s">
        <v>230</v>
      </c>
      <c r="H255" s="230" t="s">
        <v>230</v>
      </c>
      <c r="I255" s="230" t="s">
        <v>230</v>
      </c>
      <c r="J255" s="230" t="s">
        <v>230</v>
      </c>
      <c r="K255" s="230" t="s">
        <v>230</v>
      </c>
      <c r="L255" s="230" t="s">
        <v>230</v>
      </c>
      <c r="N255" s="23" t="s">
        <v>251</v>
      </c>
      <c r="O255" s="23" t="s">
        <v>313</v>
      </c>
      <c r="P255" s="23" t="s">
        <v>314</v>
      </c>
    </row>
    <row r="256" spans="1:16" ht="13.5">
      <c r="A256" s="13">
        <f t="shared" si="6"/>
        <v>22</v>
      </c>
      <c r="B256" s="13">
        <v>10</v>
      </c>
      <c r="C256" s="13">
        <v>24</v>
      </c>
      <c r="D256" s="230" t="s">
        <v>403</v>
      </c>
      <c r="E256" s="231"/>
      <c r="F256" s="230" t="s">
        <v>230</v>
      </c>
      <c r="G256" s="230" t="s">
        <v>230</v>
      </c>
      <c r="H256" s="230" t="s">
        <v>230</v>
      </c>
      <c r="I256" s="230" t="s">
        <v>230</v>
      </c>
      <c r="J256" s="230" t="s">
        <v>230</v>
      </c>
      <c r="K256" s="230" t="s">
        <v>230</v>
      </c>
      <c r="L256" s="230" t="s">
        <v>230</v>
      </c>
      <c r="N256" s="23" t="s">
        <v>2</v>
      </c>
      <c r="O256" s="23" t="s">
        <v>277</v>
      </c>
      <c r="P256" s="23" t="s">
        <v>278</v>
      </c>
    </row>
    <row r="257" spans="1:16" ht="13.5">
      <c r="A257" s="23">
        <f t="shared" si="6"/>
        <v>22</v>
      </c>
      <c r="B257" s="23">
        <v>10</v>
      </c>
      <c r="C257" s="23">
        <v>25</v>
      </c>
      <c r="D257" s="205" t="s">
        <v>404</v>
      </c>
      <c r="E257" s="234"/>
      <c r="F257" s="205"/>
      <c r="G257" s="205"/>
      <c r="H257" s="205"/>
      <c r="I257" s="205"/>
      <c r="J257" s="205"/>
      <c r="K257" s="205"/>
      <c r="L257" s="205"/>
      <c r="N257" s="23" t="s">
        <v>0</v>
      </c>
      <c r="O257" s="23" t="s">
        <v>268</v>
      </c>
      <c r="P257" s="23" t="s">
        <v>269</v>
      </c>
    </row>
    <row r="258" spans="1:16" ht="13.5">
      <c r="A258" s="23">
        <f t="shared" si="6"/>
        <v>22</v>
      </c>
      <c r="B258" s="23">
        <v>10</v>
      </c>
      <c r="C258" s="23">
        <v>26</v>
      </c>
      <c r="D258" s="205" t="s">
        <v>409</v>
      </c>
      <c r="E258" s="234"/>
      <c r="F258" s="205"/>
      <c r="G258" s="205"/>
      <c r="H258" s="205"/>
      <c r="I258" s="205"/>
      <c r="J258" s="205"/>
      <c r="K258" s="205"/>
      <c r="L258" s="205"/>
      <c r="N258" s="23" t="s">
        <v>5</v>
      </c>
      <c r="O258" s="23" t="s">
        <v>281</v>
      </c>
      <c r="P258" s="23" t="s">
        <v>282</v>
      </c>
    </row>
    <row r="259" spans="1:16" ht="13.5">
      <c r="A259" s="23">
        <f t="shared" si="6"/>
        <v>22</v>
      </c>
      <c r="B259" s="23">
        <v>10</v>
      </c>
      <c r="C259" s="23">
        <v>27</v>
      </c>
      <c r="D259" s="205" t="s">
        <v>410</v>
      </c>
      <c r="E259" s="234"/>
      <c r="F259" s="205"/>
      <c r="G259" s="205"/>
      <c r="H259" s="205"/>
      <c r="I259" s="205"/>
      <c r="J259" s="205"/>
      <c r="K259" s="205"/>
      <c r="L259" s="205"/>
      <c r="N259" s="23" t="s">
        <v>6</v>
      </c>
      <c r="O259" s="23" t="s">
        <v>272</v>
      </c>
      <c r="P259" s="23" t="s">
        <v>273</v>
      </c>
    </row>
    <row r="260" spans="1:16" ht="13.5">
      <c r="A260" s="23">
        <f t="shared" si="6"/>
        <v>22</v>
      </c>
      <c r="B260" s="23">
        <v>10</v>
      </c>
      <c r="C260" s="23">
        <v>28</v>
      </c>
      <c r="D260" s="205" t="s">
        <v>407</v>
      </c>
      <c r="E260" s="234"/>
      <c r="F260" s="205"/>
      <c r="G260" s="205"/>
      <c r="H260" s="205"/>
      <c r="I260" s="205"/>
      <c r="J260" s="205"/>
      <c r="K260" s="205"/>
      <c r="L260" s="205"/>
      <c r="N260" s="23" t="s">
        <v>7</v>
      </c>
      <c r="O260" s="23" t="s">
        <v>286</v>
      </c>
      <c r="P260" s="23" t="s">
        <v>287</v>
      </c>
    </row>
    <row r="261" spans="1:16" ht="13.5">
      <c r="A261" s="23">
        <f t="shared" si="6"/>
        <v>22</v>
      </c>
      <c r="B261" s="23">
        <v>10</v>
      </c>
      <c r="C261" s="23">
        <v>29</v>
      </c>
      <c r="D261" s="205" t="s">
        <v>408</v>
      </c>
      <c r="E261" s="234"/>
      <c r="F261" s="205"/>
      <c r="G261" s="205"/>
      <c r="H261" s="205"/>
      <c r="I261" s="205"/>
      <c r="J261" s="205"/>
      <c r="K261" s="205"/>
      <c r="L261" s="205"/>
      <c r="N261" s="23" t="s">
        <v>8</v>
      </c>
      <c r="O261" s="23" t="s">
        <v>311</v>
      </c>
      <c r="P261" s="23" t="s">
        <v>312</v>
      </c>
    </row>
    <row r="262" spans="1:16" ht="13.5">
      <c r="A262" s="13">
        <f t="shared" si="6"/>
        <v>22</v>
      </c>
      <c r="B262" s="13">
        <v>10</v>
      </c>
      <c r="C262" s="13">
        <v>30</v>
      </c>
      <c r="D262" s="230" t="s">
        <v>402</v>
      </c>
      <c r="E262" s="231"/>
      <c r="F262" s="230" t="s">
        <v>230</v>
      </c>
      <c r="G262" s="230" t="s">
        <v>230</v>
      </c>
      <c r="H262" s="230" t="s">
        <v>230</v>
      </c>
      <c r="I262" s="230" t="s">
        <v>230</v>
      </c>
      <c r="J262" s="230" t="s">
        <v>230</v>
      </c>
      <c r="K262" s="230" t="s">
        <v>230</v>
      </c>
      <c r="L262" s="230" t="s">
        <v>230</v>
      </c>
      <c r="N262" s="23" t="s">
        <v>251</v>
      </c>
      <c r="O262" s="23" t="s">
        <v>313</v>
      </c>
      <c r="P262" s="23" t="s">
        <v>314</v>
      </c>
    </row>
    <row r="263" spans="1:16" ht="13.5">
      <c r="A263" s="13">
        <f t="shared" si="6"/>
        <v>22</v>
      </c>
      <c r="B263" s="13">
        <v>10</v>
      </c>
      <c r="C263" s="13">
        <v>31</v>
      </c>
      <c r="D263" s="230" t="s">
        <v>403</v>
      </c>
      <c r="E263" s="231"/>
      <c r="F263" s="205" t="s">
        <v>230</v>
      </c>
      <c r="G263" s="205" t="s">
        <v>230</v>
      </c>
      <c r="H263" s="205" t="s">
        <v>230</v>
      </c>
      <c r="I263" s="205" t="s">
        <v>230</v>
      </c>
      <c r="J263" s="205" t="s">
        <v>230</v>
      </c>
      <c r="K263" s="205" t="s">
        <v>230</v>
      </c>
      <c r="L263" s="205" t="s">
        <v>230</v>
      </c>
      <c r="N263" s="23" t="s">
        <v>2</v>
      </c>
      <c r="O263" s="23" t="s">
        <v>277</v>
      </c>
      <c r="P263" s="23" t="s">
        <v>278</v>
      </c>
    </row>
    <row r="264" ht="13.5">
      <c r="O264" s="3"/>
    </row>
    <row r="265" ht="13.5">
      <c r="O265" s="3"/>
    </row>
    <row r="266" ht="13.5">
      <c r="O266" s="3"/>
    </row>
    <row r="267" spans="1:4" ht="13.5">
      <c r="A267" s="546" t="s">
        <v>412</v>
      </c>
      <c r="B267" s="547"/>
      <c r="C267" s="548" t="s">
        <v>358</v>
      </c>
      <c r="D267" s="548"/>
    </row>
    <row r="268" spans="1:4" ht="13.5">
      <c r="A268" s="549"/>
      <c r="B268" s="549"/>
      <c r="C268" s="550"/>
      <c r="D268" s="550"/>
    </row>
    <row r="269" spans="1:15" ht="13.5">
      <c r="A269" s="260" t="s">
        <v>70</v>
      </c>
      <c r="B269" s="261"/>
      <c r="C269" s="261"/>
      <c r="D269" s="261"/>
      <c r="E269" s="262"/>
      <c r="F269" s="263" t="s">
        <v>121</v>
      </c>
      <c r="G269" s="263"/>
      <c r="H269" s="263"/>
      <c r="I269" s="263"/>
      <c r="J269" s="263"/>
      <c r="K269" s="263"/>
      <c r="L269" s="263"/>
      <c r="N269" s="25"/>
      <c r="O269" s="25"/>
    </row>
    <row r="270" spans="1:16" s="35" customFormat="1" ht="13.5">
      <c r="A270" s="34" t="s">
        <v>89</v>
      </c>
      <c r="B270" s="34" t="s">
        <v>0</v>
      </c>
      <c r="C270" s="34" t="s">
        <v>2</v>
      </c>
      <c r="D270" s="34" t="s">
        <v>90</v>
      </c>
      <c r="E270" s="229" t="s">
        <v>91</v>
      </c>
      <c r="F270" s="229" t="s">
        <v>40</v>
      </c>
      <c r="G270" s="229" t="s">
        <v>41</v>
      </c>
      <c r="H270" s="229" t="s">
        <v>42</v>
      </c>
      <c r="I270" s="229" t="s">
        <v>43</v>
      </c>
      <c r="J270" s="229" t="s">
        <v>44</v>
      </c>
      <c r="K270" s="229" t="s">
        <v>45</v>
      </c>
      <c r="L270" s="229" t="s">
        <v>236</v>
      </c>
      <c r="N270" s="34" t="s">
        <v>75</v>
      </c>
      <c r="O270" s="34" t="s">
        <v>76</v>
      </c>
      <c r="P270" s="34" t="s">
        <v>77</v>
      </c>
    </row>
    <row r="271" spans="1:16" ht="13.5">
      <c r="A271" s="23">
        <f>A263</f>
        <v>22</v>
      </c>
      <c r="B271" s="23">
        <v>11</v>
      </c>
      <c r="C271" s="23">
        <v>1</v>
      </c>
      <c r="D271" s="205" t="s">
        <v>267</v>
      </c>
      <c r="E271" s="235"/>
      <c r="F271" s="205"/>
      <c r="G271" s="205"/>
      <c r="H271" s="205"/>
      <c r="I271" s="205"/>
      <c r="J271" s="205"/>
      <c r="K271" s="205"/>
      <c r="L271" s="205"/>
      <c r="N271" s="23" t="s">
        <v>267</v>
      </c>
      <c r="O271" s="23" t="s">
        <v>268</v>
      </c>
      <c r="P271" s="23" t="s">
        <v>269</v>
      </c>
    </row>
    <row r="272" spans="1:16" ht="13.5">
      <c r="A272" s="23">
        <f>A271</f>
        <v>22</v>
      </c>
      <c r="B272" s="23">
        <v>11</v>
      </c>
      <c r="C272" s="23">
        <v>2</v>
      </c>
      <c r="D272" s="205" t="s">
        <v>5</v>
      </c>
      <c r="E272" s="235"/>
      <c r="F272" s="205"/>
      <c r="G272" s="205"/>
      <c r="H272" s="205"/>
      <c r="I272" s="205"/>
      <c r="J272" s="205"/>
      <c r="K272" s="205"/>
      <c r="L272" s="205"/>
      <c r="N272" s="23" t="s">
        <v>5</v>
      </c>
      <c r="O272" s="23" t="s">
        <v>281</v>
      </c>
      <c r="P272" s="23" t="s">
        <v>282</v>
      </c>
    </row>
    <row r="273" spans="1:16" ht="13.5">
      <c r="A273" s="13">
        <f aca="true" t="shared" si="7" ref="A273:A300">A272</f>
        <v>22</v>
      </c>
      <c r="B273" s="13">
        <v>11</v>
      </c>
      <c r="C273" s="13">
        <v>3</v>
      </c>
      <c r="D273" s="230" t="s">
        <v>410</v>
      </c>
      <c r="E273" s="231" t="s">
        <v>93</v>
      </c>
      <c r="F273" s="230" t="s">
        <v>230</v>
      </c>
      <c r="G273" s="230" t="s">
        <v>230</v>
      </c>
      <c r="H273" s="230" t="s">
        <v>230</v>
      </c>
      <c r="I273" s="230" t="s">
        <v>230</v>
      </c>
      <c r="J273" s="230" t="s">
        <v>230</v>
      </c>
      <c r="K273" s="230" t="s">
        <v>230</v>
      </c>
      <c r="L273" s="230" t="s">
        <v>230</v>
      </c>
      <c r="N273" s="13" t="s">
        <v>284</v>
      </c>
      <c r="O273" s="13" t="s">
        <v>272</v>
      </c>
      <c r="P273" s="13" t="s">
        <v>273</v>
      </c>
    </row>
    <row r="274" spans="1:16" ht="13.5">
      <c r="A274" s="23">
        <f t="shared" si="7"/>
        <v>22</v>
      </c>
      <c r="B274" s="23">
        <v>11</v>
      </c>
      <c r="C274" s="23">
        <v>4</v>
      </c>
      <c r="D274" s="205" t="s">
        <v>7</v>
      </c>
      <c r="E274" s="235"/>
      <c r="F274" s="205"/>
      <c r="G274" s="205"/>
      <c r="H274" s="205"/>
      <c r="I274" s="205"/>
      <c r="J274" s="205"/>
      <c r="K274" s="205"/>
      <c r="L274" s="205"/>
      <c r="N274" s="23" t="s">
        <v>7</v>
      </c>
      <c r="O274" s="23" t="s">
        <v>286</v>
      </c>
      <c r="P274" s="23" t="s">
        <v>287</v>
      </c>
    </row>
    <row r="275" spans="1:16" ht="13.5">
      <c r="A275" s="23">
        <f t="shared" si="7"/>
        <v>22</v>
      </c>
      <c r="B275" s="23">
        <v>11</v>
      </c>
      <c r="C275" s="23">
        <v>5</v>
      </c>
      <c r="D275" s="205" t="s">
        <v>8</v>
      </c>
      <c r="E275" s="235"/>
      <c r="F275" s="205"/>
      <c r="G275" s="205"/>
      <c r="H275" s="205"/>
      <c r="I275" s="205"/>
      <c r="J275" s="205"/>
      <c r="K275" s="205"/>
      <c r="L275" s="205"/>
      <c r="N275" s="23" t="s">
        <v>8</v>
      </c>
      <c r="O275" s="23" t="s">
        <v>311</v>
      </c>
      <c r="P275" s="23" t="s">
        <v>312</v>
      </c>
    </row>
    <row r="276" spans="1:16" ht="13.5">
      <c r="A276" s="13">
        <f t="shared" si="7"/>
        <v>22</v>
      </c>
      <c r="B276" s="13">
        <v>11</v>
      </c>
      <c r="C276" s="13">
        <v>6</v>
      </c>
      <c r="D276" s="230" t="s">
        <v>402</v>
      </c>
      <c r="E276" s="231"/>
      <c r="F276" s="230" t="s">
        <v>230</v>
      </c>
      <c r="G276" s="230" t="s">
        <v>230</v>
      </c>
      <c r="H276" s="230" t="s">
        <v>230</v>
      </c>
      <c r="I276" s="230" t="s">
        <v>230</v>
      </c>
      <c r="J276" s="230" t="s">
        <v>230</v>
      </c>
      <c r="K276" s="230" t="s">
        <v>230</v>
      </c>
      <c r="L276" s="230" t="s">
        <v>230</v>
      </c>
      <c r="N276" s="23" t="s">
        <v>251</v>
      </c>
      <c r="O276" s="23" t="s">
        <v>313</v>
      </c>
      <c r="P276" s="23" t="s">
        <v>314</v>
      </c>
    </row>
    <row r="277" spans="1:16" ht="13.5">
      <c r="A277" s="13">
        <f t="shared" si="7"/>
        <v>22</v>
      </c>
      <c r="B277" s="13">
        <v>11</v>
      </c>
      <c r="C277" s="13">
        <v>7</v>
      </c>
      <c r="D277" s="230" t="s">
        <v>403</v>
      </c>
      <c r="E277" s="231"/>
      <c r="F277" s="230" t="s">
        <v>230</v>
      </c>
      <c r="G277" s="230" t="s">
        <v>230</v>
      </c>
      <c r="H277" s="230" t="s">
        <v>230</v>
      </c>
      <c r="I277" s="230" t="s">
        <v>230</v>
      </c>
      <c r="J277" s="230" t="s">
        <v>230</v>
      </c>
      <c r="K277" s="230" t="s">
        <v>230</v>
      </c>
      <c r="L277" s="230" t="s">
        <v>230</v>
      </c>
      <c r="N277" s="23" t="s">
        <v>2</v>
      </c>
      <c r="O277" s="23" t="s">
        <v>277</v>
      </c>
      <c r="P277" s="23" t="s">
        <v>278</v>
      </c>
    </row>
    <row r="278" spans="1:16" ht="13.5">
      <c r="A278" s="23">
        <f t="shared" si="7"/>
        <v>22</v>
      </c>
      <c r="B278" s="23">
        <v>11</v>
      </c>
      <c r="C278" s="23">
        <v>8</v>
      </c>
      <c r="D278" s="205" t="s">
        <v>0</v>
      </c>
      <c r="E278" s="235"/>
      <c r="F278" s="205"/>
      <c r="G278" s="205"/>
      <c r="H278" s="205"/>
      <c r="I278" s="205"/>
      <c r="J278" s="205"/>
      <c r="K278" s="205"/>
      <c r="L278" s="205"/>
      <c r="N278" s="23" t="s">
        <v>0</v>
      </c>
      <c r="O278" s="23" t="s">
        <v>268</v>
      </c>
      <c r="P278" s="23" t="s">
        <v>269</v>
      </c>
    </row>
    <row r="279" spans="1:16" ht="13.5">
      <c r="A279" s="23">
        <f t="shared" si="7"/>
        <v>22</v>
      </c>
      <c r="B279" s="23">
        <v>11</v>
      </c>
      <c r="C279" s="23">
        <v>9</v>
      </c>
      <c r="D279" s="205" t="s">
        <v>5</v>
      </c>
      <c r="E279" s="235"/>
      <c r="F279" s="205"/>
      <c r="G279" s="205"/>
      <c r="H279" s="205"/>
      <c r="I279" s="205"/>
      <c r="J279" s="205"/>
      <c r="K279" s="205"/>
      <c r="L279" s="205"/>
      <c r="N279" s="23" t="s">
        <v>5</v>
      </c>
      <c r="O279" s="23" t="s">
        <v>281</v>
      </c>
      <c r="P279" s="23" t="s">
        <v>282</v>
      </c>
    </row>
    <row r="280" spans="1:16" ht="13.5">
      <c r="A280" s="23">
        <f t="shared" si="7"/>
        <v>22</v>
      </c>
      <c r="B280" s="23">
        <v>11</v>
      </c>
      <c r="C280" s="23">
        <v>10</v>
      </c>
      <c r="D280" s="205" t="s">
        <v>6</v>
      </c>
      <c r="E280" s="235"/>
      <c r="F280" s="205"/>
      <c r="G280" s="205"/>
      <c r="H280" s="205"/>
      <c r="I280" s="205"/>
      <c r="J280" s="205"/>
      <c r="K280" s="205"/>
      <c r="L280" s="205"/>
      <c r="N280" s="23" t="s">
        <v>6</v>
      </c>
      <c r="O280" s="23" t="s">
        <v>272</v>
      </c>
      <c r="P280" s="23" t="s">
        <v>273</v>
      </c>
    </row>
    <row r="281" spans="1:16" ht="13.5">
      <c r="A281" s="23">
        <f t="shared" si="7"/>
        <v>22</v>
      </c>
      <c r="B281" s="23">
        <v>11</v>
      </c>
      <c r="C281" s="23">
        <v>11</v>
      </c>
      <c r="D281" s="205" t="s">
        <v>7</v>
      </c>
      <c r="E281" s="235"/>
      <c r="F281" s="205"/>
      <c r="G281" s="205"/>
      <c r="H281" s="205"/>
      <c r="I281" s="205"/>
      <c r="J281" s="205"/>
      <c r="K281" s="205"/>
      <c r="L281" s="205"/>
      <c r="N281" s="23" t="s">
        <v>7</v>
      </c>
      <c r="O281" s="23" t="s">
        <v>286</v>
      </c>
      <c r="P281" s="23" t="s">
        <v>287</v>
      </c>
    </row>
    <row r="282" spans="1:16" ht="13.5">
      <c r="A282" s="23">
        <f t="shared" si="7"/>
        <v>22</v>
      </c>
      <c r="B282" s="23">
        <v>11</v>
      </c>
      <c r="C282" s="23">
        <v>12</v>
      </c>
      <c r="D282" s="205" t="s">
        <v>8</v>
      </c>
      <c r="E282" s="235"/>
      <c r="F282" s="205"/>
      <c r="G282" s="205"/>
      <c r="H282" s="205"/>
      <c r="I282" s="205"/>
      <c r="J282" s="205"/>
      <c r="K282" s="205"/>
      <c r="L282" s="205"/>
      <c r="N282" s="23" t="s">
        <v>8</v>
      </c>
      <c r="O282" s="23" t="s">
        <v>311</v>
      </c>
      <c r="P282" s="23" t="s">
        <v>312</v>
      </c>
    </row>
    <row r="283" spans="1:16" ht="13.5">
      <c r="A283" s="13">
        <f t="shared" si="7"/>
        <v>22</v>
      </c>
      <c r="B283" s="13">
        <v>11</v>
      </c>
      <c r="C283" s="13">
        <v>13</v>
      </c>
      <c r="D283" s="230" t="s">
        <v>402</v>
      </c>
      <c r="E283" s="231"/>
      <c r="F283" s="230" t="s">
        <v>230</v>
      </c>
      <c r="G283" s="230" t="s">
        <v>230</v>
      </c>
      <c r="H283" s="230" t="s">
        <v>230</v>
      </c>
      <c r="I283" s="230" t="s">
        <v>230</v>
      </c>
      <c r="J283" s="230" t="s">
        <v>230</v>
      </c>
      <c r="K283" s="230" t="s">
        <v>230</v>
      </c>
      <c r="L283" s="230" t="s">
        <v>230</v>
      </c>
      <c r="N283" s="23" t="s">
        <v>251</v>
      </c>
      <c r="O283" s="23" t="s">
        <v>313</v>
      </c>
      <c r="P283" s="23" t="s">
        <v>314</v>
      </c>
    </row>
    <row r="284" spans="1:16" ht="13.5">
      <c r="A284" s="13">
        <f t="shared" si="7"/>
        <v>22</v>
      </c>
      <c r="B284" s="13">
        <v>11</v>
      </c>
      <c r="C284" s="13">
        <v>14</v>
      </c>
      <c r="D284" s="230" t="s">
        <v>403</v>
      </c>
      <c r="E284" s="231"/>
      <c r="F284" s="230" t="s">
        <v>230</v>
      </c>
      <c r="G284" s="230" t="s">
        <v>230</v>
      </c>
      <c r="H284" s="230" t="s">
        <v>230</v>
      </c>
      <c r="I284" s="230" t="s">
        <v>230</v>
      </c>
      <c r="J284" s="230" t="s">
        <v>230</v>
      </c>
      <c r="K284" s="230" t="s">
        <v>230</v>
      </c>
      <c r="L284" s="230" t="s">
        <v>230</v>
      </c>
      <c r="N284" s="23" t="s">
        <v>2</v>
      </c>
      <c r="O284" s="23" t="s">
        <v>277</v>
      </c>
      <c r="P284" s="23" t="s">
        <v>278</v>
      </c>
    </row>
    <row r="285" spans="1:16" ht="13.5">
      <c r="A285" s="23">
        <f t="shared" si="7"/>
        <v>22</v>
      </c>
      <c r="B285" s="23">
        <v>11</v>
      </c>
      <c r="C285" s="23">
        <v>15</v>
      </c>
      <c r="D285" s="205" t="s">
        <v>0</v>
      </c>
      <c r="E285" s="235"/>
      <c r="F285" s="205"/>
      <c r="G285" s="205"/>
      <c r="H285" s="205"/>
      <c r="I285" s="205"/>
      <c r="J285" s="205"/>
      <c r="K285" s="205"/>
      <c r="L285" s="205"/>
      <c r="N285" s="23" t="s">
        <v>0</v>
      </c>
      <c r="O285" s="23" t="s">
        <v>268</v>
      </c>
      <c r="P285" s="23" t="s">
        <v>269</v>
      </c>
    </row>
    <row r="286" spans="1:16" ht="13.5">
      <c r="A286" s="23">
        <f t="shared" si="7"/>
        <v>22</v>
      </c>
      <c r="B286" s="23">
        <v>11</v>
      </c>
      <c r="C286" s="23">
        <v>16</v>
      </c>
      <c r="D286" s="205" t="s">
        <v>5</v>
      </c>
      <c r="E286" s="235"/>
      <c r="F286" s="205"/>
      <c r="G286" s="205"/>
      <c r="H286" s="205"/>
      <c r="I286" s="205"/>
      <c r="J286" s="205"/>
      <c r="K286" s="205"/>
      <c r="L286" s="205"/>
      <c r="N286" s="23" t="s">
        <v>5</v>
      </c>
      <c r="O286" s="23" t="s">
        <v>281</v>
      </c>
      <c r="P286" s="23" t="s">
        <v>282</v>
      </c>
    </row>
    <row r="287" spans="1:16" ht="13.5">
      <c r="A287" s="23">
        <f t="shared" si="7"/>
        <v>22</v>
      </c>
      <c r="B287" s="23">
        <v>11</v>
      </c>
      <c r="C287" s="23">
        <v>17</v>
      </c>
      <c r="D287" s="205" t="s">
        <v>6</v>
      </c>
      <c r="E287" s="235"/>
      <c r="F287" s="205"/>
      <c r="G287" s="205"/>
      <c r="H287" s="205"/>
      <c r="I287" s="205"/>
      <c r="J287" s="205"/>
      <c r="K287" s="205"/>
      <c r="L287" s="205"/>
      <c r="N287" s="23" t="s">
        <v>6</v>
      </c>
      <c r="O287" s="23" t="s">
        <v>272</v>
      </c>
      <c r="P287" s="23" t="s">
        <v>273</v>
      </c>
    </row>
    <row r="288" spans="1:16" ht="13.5">
      <c r="A288" s="23">
        <f t="shared" si="7"/>
        <v>22</v>
      </c>
      <c r="B288" s="23">
        <v>11</v>
      </c>
      <c r="C288" s="23">
        <v>18</v>
      </c>
      <c r="D288" s="205" t="s">
        <v>7</v>
      </c>
      <c r="E288" s="235"/>
      <c r="F288" s="205"/>
      <c r="G288" s="205"/>
      <c r="H288" s="205"/>
      <c r="I288" s="205"/>
      <c r="J288" s="205"/>
      <c r="K288" s="205"/>
      <c r="L288" s="205"/>
      <c r="N288" s="23" t="s">
        <v>7</v>
      </c>
      <c r="O288" s="23" t="s">
        <v>286</v>
      </c>
      <c r="P288" s="23" t="s">
        <v>287</v>
      </c>
    </row>
    <row r="289" spans="1:16" ht="13.5">
      <c r="A289" s="23">
        <f t="shared" si="7"/>
        <v>22</v>
      </c>
      <c r="B289" s="23">
        <v>11</v>
      </c>
      <c r="C289" s="23">
        <v>19</v>
      </c>
      <c r="D289" s="205" t="s">
        <v>8</v>
      </c>
      <c r="E289" s="235"/>
      <c r="F289" s="205"/>
      <c r="G289" s="205"/>
      <c r="H289" s="205"/>
      <c r="I289" s="205"/>
      <c r="J289" s="205"/>
      <c r="K289" s="205"/>
      <c r="L289" s="205"/>
      <c r="N289" s="23" t="s">
        <v>8</v>
      </c>
      <c r="O289" s="23" t="s">
        <v>311</v>
      </c>
      <c r="P289" s="23" t="s">
        <v>312</v>
      </c>
    </row>
    <row r="290" spans="1:16" ht="13.5">
      <c r="A290" s="13">
        <f t="shared" si="7"/>
        <v>22</v>
      </c>
      <c r="B290" s="13">
        <v>11</v>
      </c>
      <c r="C290" s="13">
        <v>20</v>
      </c>
      <c r="D290" s="230" t="s">
        <v>402</v>
      </c>
      <c r="E290" s="231"/>
      <c r="F290" s="230" t="s">
        <v>230</v>
      </c>
      <c r="G290" s="230" t="s">
        <v>230</v>
      </c>
      <c r="H290" s="230" t="s">
        <v>230</v>
      </c>
      <c r="I290" s="230" t="s">
        <v>230</v>
      </c>
      <c r="J290" s="230" t="s">
        <v>230</v>
      </c>
      <c r="K290" s="230" t="s">
        <v>230</v>
      </c>
      <c r="L290" s="230" t="s">
        <v>230</v>
      </c>
      <c r="N290" s="23" t="s">
        <v>251</v>
      </c>
      <c r="O290" s="23" t="s">
        <v>313</v>
      </c>
      <c r="P290" s="23" t="s">
        <v>314</v>
      </c>
    </row>
    <row r="291" spans="1:16" ht="13.5">
      <c r="A291" s="13">
        <f t="shared" si="7"/>
        <v>22</v>
      </c>
      <c r="B291" s="13">
        <v>11</v>
      </c>
      <c r="C291" s="13">
        <v>21</v>
      </c>
      <c r="D291" s="230" t="s">
        <v>403</v>
      </c>
      <c r="E291" s="231"/>
      <c r="F291" s="230" t="s">
        <v>230</v>
      </c>
      <c r="G291" s="230" t="s">
        <v>230</v>
      </c>
      <c r="H291" s="230" t="s">
        <v>230</v>
      </c>
      <c r="I291" s="230" t="s">
        <v>230</v>
      </c>
      <c r="J291" s="230" t="s">
        <v>230</v>
      </c>
      <c r="K291" s="230" t="s">
        <v>230</v>
      </c>
      <c r="L291" s="230" t="s">
        <v>230</v>
      </c>
      <c r="N291" s="23" t="s">
        <v>2</v>
      </c>
      <c r="O291" s="23" t="s">
        <v>277</v>
      </c>
      <c r="P291" s="23" t="s">
        <v>278</v>
      </c>
    </row>
    <row r="292" spans="1:16" ht="13.5">
      <c r="A292" s="23">
        <f t="shared" si="7"/>
        <v>22</v>
      </c>
      <c r="B292" s="23">
        <v>11</v>
      </c>
      <c r="C292" s="23">
        <v>22</v>
      </c>
      <c r="D292" s="205" t="s">
        <v>0</v>
      </c>
      <c r="E292" s="235"/>
      <c r="F292" s="205"/>
      <c r="G292" s="205"/>
      <c r="H292" s="205"/>
      <c r="I292" s="205"/>
      <c r="J292" s="205"/>
      <c r="K292" s="205"/>
      <c r="L292" s="205"/>
      <c r="N292" s="23" t="s">
        <v>0</v>
      </c>
      <c r="O292" s="23" t="s">
        <v>268</v>
      </c>
      <c r="P292" s="23" t="s">
        <v>269</v>
      </c>
    </row>
    <row r="293" spans="1:16" ht="13.5">
      <c r="A293" s="13">
        <f t="shared" si="7"/>
        <v>22</v>
      </c>
      <c r="B293" s="13">
        <v>11</v>
      </c>
      <c r="C293" s="13">
        <v>23</v>
      </c>
      <c r="D293" s="230" t="s">
        <v>409</v>
      </c>
      <c r="E293" s="231" t="s">
        <v>94</v>
      </c>
      <c r="F293" s="230" t="s">
        <v>230</v>
      </c>
      <c r="G293" s="230" t="s">
        <v>230</v>
      </c>
      <c r="H293" s="230" t="s">
        <v>230</v>
      </c>
      <c r="I293" s="230" t="s">
        <v>230</v>
      </c>
      <c r="J293" s="230" t="s">
        <v>230</v>
      </c>
      <c r="K293" s="230" t="s">
        <v>230</v>
      </c>
      <c r="L293" s="230" t="s">
        <v>230</v>
      </c>
      <c r="N293" s="13" t="s">
        <v>280</v>
      </c>
      <c r="O293" s="13" t="s">
        <v>281</v>
      </c>
      <c r="P293" s="13" t="s">
        <v>282</v>
      </c>
    </row>
    <row r="294" spans="1:16" ht="13.5">
      <c r="A294" s="23">
        <f t="shared" si="7"/>
        <v>22</v>
      </c>
      <c r="B294" s="23">
        <v>11</v>
      </c>
      <c r="C294" s="23">
        <v>24</v>
      </c>
      <c r="D294" s="205" t="s">
        <v>6</v>
      </c>
      <c r="E294" s="235"/>
      <c r="F294" s="205"/>
      <c r="G294" s="205"/>
      <c r="H294" s="205"/>
      <c r="I294" s="205"/>
      <c r="J294" s="205"/>
      <c r="K294" s="205"/>
      <c r="L294" s="205"/>
      <c r="N294" s="23" t="s">
        <v>6</v>
      </c>
      <c r="O294" s="23" t="s">
        <v>272</v>
      </c>
      <c r="P294" s="23" t="s">
        <v>273</v>
      </c>
    </row>
    <row r="295" spans="1:16" ht="13.5">
      <c r="A295" s="23">
        <f t="shared" si="7"/>
        <v>22</v>
      </c>
      <c r="B295" s="23">
        <v>11</v>
      </c>
      <c r="C295" s="23">
        <v>25</v>
      </c>
      <c r="D295" s="205" t="s">
        <v>7</v>
      </c>
      <c r="E295" s="235"/>
      <c r="F295" s="205"/>
      <c r="G295" s="205"/>
      <c r="H295" s="205"/>
      <c r="I295" s="205"/>
      <c r="J295" s="205"/>
      <c r="K295" s="205"/>
      <c r="L295" s="205"/>
      <c r="N295" s="23" t="s">
        <v>7</v>
      </c>
      <c r="O295" s="23" t="s">
        <v>286</v>
      </c>
      <c r="P295" s="23" t="s">
        <v>287</v>
      </c>
    </row>
    <row r="296" spans="1:16" ht="13.5">
      <c r="A296" s="23">
        <f t="shared" si="7"/>
        <v>22</v>
      </c>
      <c r="B296" s="23">
        <v>11</v>
      </c>
      <c r="C296" s="23">
        <v>26</v>
      </c>
      <c r="D296" s="205" t="s">
        <v>8</v>
      </c>
      <c r="E296" s="235"/>
      <c r="F296" s="205"/>
      <c r="G296" s="205"/>
      <c r="H296" s="205"/>
      <c r="I296" s="205"/>
      <c r="J296" s="205"/>
      <c r="K296" s="205"/>
      <c r="L296" s="205"/>
      <c r="N296" s="23" t="s">
        <v>8</v>
      </c>
      <c r="O296" s="23" t="s">
        <v>311</v>
      </c>
      <c r="P296" s="23" t="s">
        <v>312</v>
      </c>
    </row>
    <row r="297" spans="1:16" ht="13.5">
      <c r="A297" s="13">
        <f t="shared" si="7"/>
        <v>22</v>
      </c>
      <c r="B297" s="13">
        <v>11</v>
      </c>
      <c r="C297" s="13">
        <v>27</v>
      </c>
      <c r="D297" s="230" t="s">
        <v>402</v>
      </c>
      <c r="E297" s="231"/>
      <c r="F297" s="230" t="s">
        <v>230</v>
      </c>
      <c r="G297" s="230" t="s">
        <v>230</v>
      </c>
      <c r="H297" s="230" t="s">
        <v>230</v>
      </c>
      <c r="I297" s="230" t="s">
        <v>230</v>
      </c>
      <c r="J297" s="230" t="s">
        <v>230</v>
      </c>
      <c r="K297" s="230" t="s">
        <v>230</v>
      </c>
      <c r="L297" s="230" t="s">
        <v>230</v>
      </c>
      <c r="N297" s="23" t="s">
        <v>251</v>
      </c>
      <c r="O297" s="23" t="s">
        <v>313</v>
      </c>
      <c r="P297" s="23" t="s">
        <v>314</v>
      </c>
    </row>
    <row r="298" spans="1:16" ht="13.5">
      <c r="A298" s="13">
        <f t="shared" si="7"/>
        <v>22</v>
      </c>
      <c r="B298" s="13">
        <v>11</v>
      </c>
      <c r="C298" s="13">
        <v>28</v>
      </c>
      <c r="D298" s="230" t="s">
        <v>403</v>
      </c>
      <c r="E298" s="231"/>
      <c r="F298" s="230" t="s">
        <v>230</v>
      </c>
      <c r="G298" s="230" t="s">
        <v>230</v>
      </c>
      <c r="H298" s="230" t="s">
        <v>230</v>
      </c>
      <c r="I298" s="230" t="s">
        <v>230</v>
      </c>
      <c r="J298" s="230" t="s">
        <v>230</v>
      </c>
      <c r="K298" s="230" t="s">
        <v>230</v>
      </c>
      <c r="L298" s="230" t="s">
        <v>230</v>
      </c>
      <c r="N298" s="23" t="s">
        <v>2</v>
      </c>
      <c r="O298" s="23" t="s">
        <v>277</v>
      </c>
      <c r="P298" s="23" t="s">
        <v>278</v>
      </c>
    </row>
    <row r="299" spans="1:16" ht="13.5">
      <c r="A299" s="23">
        <f t="shared" si="7"/>
        <v>22</v>
      </c>
      <c r="B299" s="23">
        <v>11</v>
      </c>
      <c r="C299" s="23">
        <v>29</v>
      </c>
      <c r="D299" s="205" t="s">
        <v>0</v>
      </c>
      <c r="E299" s="235"/>
      <c r="F299" s="205"/>
      <c r="G299" s="205"/>
      <c r="H299" s="205"/>
      <c r="I299" s="205"/>
      <c r="J299" s="205"/>
      <c r="K299" s="205"/>
      <c r="L299" s="205"/>
      <c r="N299" s="23" t="s">
        <v>0</v>
      </c>
      <c r="O299" s="23" t="s">
        <v>268</v>
      </c>
      <c r="P299" s="23" t="s">
        <v>269</v>
      </c>
    </row>
    <row r="300" spans="1:16" ht="13.5">
      <c r="A300" s="23">
        <f t="shared" si="7"/>
        <v>22</v>
      </c>
      <c r="B300" s="23">
        <v>11</v>
      </c>
      <c r="C300" s="23">
        <v>30</v>
      </c>
      <c r="D300" s="205" t="s">
        <v>5</v>
      </c>
      <c r="E300" s="235"/>
      <c r="F300" s="205"/>
      <c r="G300" s="205"/>
      <c r="H300" s="205"/>
      <c r="I300" s="205"/>
      <c r="J300" s="205"/>
      <c r="K300" s="205"/>
      <c r="L300" s="205"/>
      <c r="N300" s="23" t="s">
        <v>5</v>
      </c>
      <c r="O300" s="23" t="s">
        <v>281</v>
      </c>
      <c r="P300" s="23" t="s">
        <v>282</v>
      </c>
    </row>
    <row r="301" spans="1:16" ht="13.5">
      <c r="A301" s="23"/>
      <c r="B301" s="23"/>
      <c r="C301" s="23"/>
      <c r="D301" s="205"/>
      <c r="E301" s="205"/>
      <c r="F301" s="205"/>
      <c r="G301" s="205"/>
      <c r="H301" s="205"/>
      <c r="I301" s="205"/>
      <c r="J301" s="205"/>
      <c r="K301" s="205"/>
      <c r="L301" s="205"/>
      <c r="N301" s="23"/>
      <c r="O301" s="23"/>
      <c r="P301" s="23"/>
    </row>
    <row r="305" spans="1:4" ht="13.5">
      <c r="A305" s="546" t="s">
        <v>413</v>
      </c>
      <c r="B305" s="547"/>
      <c r="C305" s="548" t="s">
        <v>358</v>
      </c>
      <c r="D305" s="548"/>
    </row>
    <row r="306" spans="1:4" ht="13.5">
      <c r="A306" s="549"/>
      <c r="B306" s="549"/>
      <c r="C306" s="550"/>
      <c r="D306" s="550"/>
    </row>
    <row r="307" spans="1:15" ht="13.5">
      <c r="A307" s="260" t="s">
        <v>70</v>
      </c>
      <c r="B307" s="261"/>
      <c r="C307" s="261"/>
      <c r="D307" s="261"/>
      <c r="E307" s="262"/>
      <c r="F307" s="263" t="s">
        <v>121</v>
      </c>
      <c r="G307" s="263"/>
      <c r="H307" s="263"/>
      <c r="I307" s="263"/>
      <c r="J307" s="263"/>
      <c r="K307" s="263"/>
      <c r="L307" s="263"/>
      <c r="N307" s="25"/>
      <c r="O307" s="25"/>
    </row>
    <row r="308" spans="1:16" s="35" customFormat="1" ht="13.5">
      <c r="A308" s="34" t="s">
        <v>89</v>
      </c>
      <c r="B308" s="34" t="s">
        <v>0</v>
      </c>
      <c r="C308" s="34" t="s">
        <v>2</v>
      </c>
      <c r="D308" s="34" t="s">
        <v>90</v>
      </c>
      <c r="E308" s="229" t="s">
        <v>91</v>
      </c>
      <c r="F308" s="229" t="s">
        <v>40</v>
      </c>
      <c r="G308" s="229" t="s">
        <v>41</v>
      </c>
      <c r="H308" s="229" t="s">
        <v>42</v>
      </c>
      <c r="I308" s="229" t="s">
        <v>43</v>
      </c>
      <c r="J308" s="229" t="s">
        <v>44</v>
      </c>
      <c r="K308" s="229" t="s">
        <v>45</v>
      </c>
      <c r="L308" s="229" t="s">
        <v>236</v>
      </c>
      <c r="N308" s="34" t="s">
        <v>75</v>
      </c>
      <c r="O308" s="34" t="s">
        <v>76</v>
      </c>
      <c r="P308" s="34" t="s">
        <v>77</v>
      </c>
    </row>
    <row r="309" spans="1:16" ht="13.5">
      <c r="A309" s="203">
        <f>A300</f>
        <v>22</v>
      </c>
      <c r="B309" s="203">
        <v>12</v>
      </c>
      <c r="C309" s="203">
        <v>1</v>
      </c>
      <c r="D309" s="236" t="s">
        <v>123</v>
      </c>
      <c r="E309" s="237"/>
      <c r="F309" s="205"/>
      <c r="G309" s="205"/>
      <c r="H309" s="205"/>
      <c r="I309" s="205"/>
      <c r="J309" s="205"/>
      <c r="K309" s="205"/>
      <c r="L309" s="205"/>
      <c r="N309" s="23" t="s">
        <v>123</v>
      </c>
      <c r="O309" s="23" t="s">
        <v>272</v>
      </c>
      <c r="P309" s="23" t="s">
        <v>273</v>
      </c>
    </row>
    <row r="310" spans="1:16" ht="13.5">
      <c r="A310" s="23">
        <f>A309</f>
        <v>22</v>
      </c>
      <c r="B310" s="23">
        <v>12</v>
      </c>
      <c r="C310" s="23">
        <v>2</v>
      </c>
      <c r="D310" s="205" t="s">
        <v>407</v>
      </c>
      <c r="E310" s="234"/>
      <c r="F310" s="205"/>
      <c r="G310" s="205"/>
      <c r="H310" s="205"/>
      <c r="I310" s="205"/>
      <c r="J310" s="205"/>
      <c r="K310" s="205"/>
      <c r="L310" s="205"/>
      <c r="N310" s="23" t="s">
        <v>7</v>
      </c>
      <c r="O310" s="23" t="s">
        <v>286</v>
      </c>
      <c r="P310" s="23" t="s">
        <v>287</v>
      </c>
    </row>
    <row r="311" spans="1:16" ht="13.5">
      <c r="A311" s="23">
        <f aca="true" t="shared" si="8" ref="A311:A339">A310</f>
        <v>22</v>
      </c>
      <c r="B311" s="23">
        <v>12</v>
      </c>
      <c r="C311" s="23">
        <v>3</v>
      </c>
      <c r="D311" s="205" t="s">
        <v>408</v>
      </c>
      <c r="E311" s="234"/>
      <c r="F311" s="205"/>
      <c r="G311" s="205"/>
      <c r="H311" s="205"/>
      <c r="I311" s="205"/>
      <c r="J311" s="205"/>
      <c r="K311" s="205"/>
      <c r="L311" s="205"/>
      <c r="N311" s="23" t="s">
        <v>8</v>
      </c>
      <c r="O311" s="23" t="s">
        <v>311</v>
      </c>
      <c r="P311" s="23" t="s">
        <v>312</v>
      </c>
    </row>
    <row r="312" spans="1:16" ht="13.5">
      <c r="A312" s="13">
        <f t="shared" si="8"/>
        <v>22</v>
      </c>
      <c r="B312" s="13">
        <v>12</v>
      </c>
      <c r="C312" s="13">
        <v>4</v>
      </c>
      <c r="D312" s="230" t="s">
        <v>402</v>
      </c>
      <c r="E312" s="231"/>
      <c r="F312" s="230" t="s">
        <v>230</v>
      </c>
      <c r="G312" s="230" t="s">
        <v>230</v>
      </c>
      <c r="H312" s="230" t="s">
        <v>230</v>
      </c>
      <c r="I312" s="230" t="s">
        <v>230</v>
      </c>
      <c r="J312" s="230" t="s">
        <v>230</v>
      </c>
      <c r="K312" s="230" t="s">
        <v>230</v>
      </c>
      <c r="L312" s="230" t="s">
        <v>230</v>
      </c>
      <c r="N312" s="23" t="s">
        <v>251</v>
      </c>
      <c r="O312" s="23" t="s">
        <v>313</v>
      </c>
      <c r="P312" s="23" t="s">
        <v>314</v>
      </c>
    </row>
    <row r="313" spans="1:16" ht="13.5">
      <c r="A313" s="13">
        <f t="shared" si="8"/>
        <v>22</v>
      </c>
      <c r="B313" s="13">
        <v>12</v>
      </c>
      <c r="C313" s="13">
        <v>5</v>
      </c>
      <c r="D313" s="230" t="s">
        <v>403</v>
      </c>
      <c r="E313" s="231"/>
      <c r="F313" s="230" t="s">
        <v>230</v>
      </c>
      <c r="G313" s="230" t="s">
        <v>230</v>
      </c>
      <c r="H313" s="230" t="s">
        <v>230</v>
      </c>
      <c r="I313" s="230" t="s">
        <v>230</v>
      </c>
      <c r="J313" s="230" t="s">
        <v>230</v>
      </c>
      <c r="K313" s="230" t="s">
        <v>230</v>
      </c>
      <c r="L313" s="230" t="s">
        <v>230</v>
      </c>
      <c r="N313" s="23" t="s">
        <v>2</v>
      </c>
      <c r="O313" s="23" t="s">
        <v>277</v>
      </c>
      <c r="P313" s="23" t="s">
        <v>278</v>
      </c>
    </row>
    <row r="314" spans="1:16" ht="13.5">
      <c r="A314" s="23">
        <f t="shared" si="8"/>
        <v>22</v>
      </c>
      <c r="B314" s="23">
        <v>12</v>
      </c>
      <c r="C314" s="23">
        <v>6</v>
      </c>
      <c r="D314" s="205" t="s">
        <v>404</v>
      </c>
      <c r="E314" s="234"/>
      <c r="F314" s="205"/>
      <c r="G314" s="205"/>
      <c r="H314" s="205"/>
      <c r="I314" s="205"/>
      <c r="J314" s="205"/>
      <c r="K314" s="205"/>
      <c r="L314" s="205"/>
      <c r="N314" s="23" t="s">
        <v>0</v>
      </c>
      <c r="O314" s="23" t="s">
        <v>268</v>
      </c>
      <c r="P314" s="23" t="s">
        <v>269</v>
      </c>
    </row>
    <row r="315" spans="1:16" ht="13.5">
      <c r="A315" s="23">
        <f t="shared" si="8"/>
        <v>22</v>
      </c>
      <c r="B315" s="23">
        <v>12</v>
      </c>
      <c r="C315" s="23">
        <v>7</v>
      </c>
      <c r="D315" s="205" t="s">
        <v>409</v>
      </c>
      <c r="E315" s="234"/>
      <c r="F315" s="205"/>
      <c r="G315" s="205"/>
      <c r="H315" s="205"/>
      <c r="I315" s="205"/>
      <c r="J315" s="205"/>
      <c r="K315" s="205"/>
      <c r="L315" s="205"/>
      <c r="N315" s="23" t="s">
        <v>5</v>
      </c>
      <c r="O315" s="23" t="s">
        <v>281</v>
      </c>
      <c r="P315" s="23" t="s">
        <v>282</v>
      </c>
    </row>
    <row r="316" spans="1:16" ht="13.5">
      <c r="A316" s="23">
        <f t="shared" si="8"/>
        <v>22</v>
      </c>
      <c r="B316" s="23">
        <v>12</v>
      </c>
      <c r="C316" s="23">
        <v>8</v>
      </c>
      <c r="D316" s="205" t="s">
        <v>410</v>
      </c>
      <c r="E316" s="234"/>
      <c r="F316" s="205"/>
      <c r="G316" s="205"/>
      <c r="H316" s="205"/>
      <c r="I316" s="205"/>
      <c r="J316" s="205"/>
      <c r="K316" s="205"/>
      <c r="L316" s="205"/>
      <c r="N316" s="23" t="s">
        <v>6</v>
      </c>
      <c r="O316" s="23" t="s">
        <v>272</v>
      </c>
      <c r="P316" s="23" t="s">
        <v>273</v>
      </c>
    </row>
    <row r="317" spans="1:16" ht="13.5">
      <c r="A317" s="23">
        <f t="shared" si="8"/>
        <v>22</v>
      </c>
      <c r="B317" s="23">
        <v>12</v>
      </c>
      <c r="C317" s="23">
        <v>9</v>
      </c>
      <c r="D317" s="205" t="s">
        <v>407</v>
      </c>
      <c r="E317" s="234"/>
      <c r="F317" s="205"/>
      <c r="G317" s="205"/>
      <c r="H317" s="205"/>
      <c r="I317" s="205"/>
      <c r="J317" s="205"/>
      <c r="K317" s="205"/>
      <c r="L317" s="205"/>
      <c r="N317" s="23" t="s">
        <v>7</v>
      </c>
      <c r="O317" s="23" t="s">
        <v>286</v>
      </c>
      <c r="P317" s="23" t="s">
        <v>287</v>
      </c>
    </row>
    <row r="318" spans="1:16" ht="13.5">
      <c r="A318" s="23">
        <f t="shared" si="8"/>
        <v>22</v>
      </c>
      <c r="B318" s="23">
        <v>12</v>
      </c>
      <c r="C318" s="23">
        <v>10</v>
      </c>
      <c r="D318" s="205" t="s">
        <v>408</v>
      </c>
      <c r="E318" s="234"/>
      <c r="F318" s="205"/>
      <c r="G318" s="205"/>
      <c r="H318" s="205"/>
      <c r="I318" s="205"/>
      <c r="J318" s="205"/>
      <c r="K318" s="205"/>
      <c r="L318" s="205"/>
      <c r="N318" s="23" t="s">
        <v>8</v>
      </c>
      <c r="O318" s="23" t="s">
        <v>311</v>
      </c>
      <c r="P318" s="23" t="s">
        <v>312</v>
      </c>
    </row>
    <row r="319" spans="1:16" ht="13.5">
      <c r="A319" s="13">
        <f t="shared" si="8"/>
        <v>22</v>
      </c>
      <c r="B319" s="13">
        <v>12</v>
      </c>
      <c r="C319" s="13">
        <v>11</v>
      </c>
      <c r="D319" s="230" t="s">
        <v>402</v>
      </c>
      <c r="E319" s="231"/>
      <c r="F319" s="230" t="s">
        <v>230</v>
      </c>
      <c r="G319" s="230" t="s">
        <v>230</v>
      </c>
      <c r="H319" s="230" t="s">
        <v>230</v>
      </c>
      <c r="I319" s="230" t="s">
        <v>230</v>
      </c>
      <c r="J319" s="230" t="s">
        <v>230</v>
      </c>
      <c r="K319" s="230" t="s">
        <v>230</v>
      </c>
      <c r="L319" s="230" t="s">
        <v>230</v>
      </c>
      <c r="N319" s="23" t="s">
        <v>251</v>
      </c>
      <c r="O319" s="23" t="s">
        <v>313</v>
      </c>
      <c r="P319" s="23" t="s">
        <v>314</v>
      </c>
    </row>
    <row r="320" spans="1:16" ht="13.5">
      <c r="A320" s="13">
        <f t="shared" si="8"/>
        <v>22</v>
      </c>
      <c r="B320" s="13">
        <v>12</v>
      </c>
      <c r="C320" s="13">
        <v>12</v>
      </c>
      <c r="D320" s="230" t="s">
        <v>403</v>
      </c>
      <c r="E320" s="231"/>
      <c r="F320" s="230" t="s">
        <v>230</v>
      </c>
      <c r="G320" s="230" t="s">
        <v>230</v>
      </c>
      <c r="H320" s="230" t="s">
        <v>230</v>
      </c>
      <c r="I320" s="230" t="s">
        <v>230</v>
      </c>
      <c r="J320" s="230" t="s">
        <v>230</v>
      </c>
      <c r="K320" s="230" t="s">
        <v>230</v>
      </c>
      <c r="L320" s="230" t="s">
        <v>230</v>
      </c>
      <c r="N320" s="23" t="s">
        <v>2</v>
      </c>
      <c r="O320" s="23" t="s">
        <v>277</v>
      </c>
      <c r="P320" s="23" t="s">
        <v>278</v>
      </c>
    </row>
    <row r="321" spans="1:16" ht="13.5">
      <c r="A321" s="23">
        <f t="shared" si="8"/>
        <v>22</v>
      </c>
      <c r="B321" s="23">
        <v>12</v>
      </c>
      <c r="C321" s="23">
        <v>13</v>
      </c>
      <c r="D321" s="205" t="s">
        <v>404</v>
      </c>
      <c r="E321" s="234"/>
      <c r="F321" s="205"/>
      <c r="G321" s="205"/>
      <c r="H321" s="205"/>
      <c r="I321" s="205"/>
      <c r="J321" s="205"/>
      <c r="K321" s="205"/>
      <c r="L321" s="205"/>
      <c r="N321" s="23" t="s">
        <v>0</v>
      </c>
      <c r="O321" s="23" t="s">
        <v>268</v>
      </c>
      <c r="P321" s="23" t="s">
        <v>269</v>
      </c>
    </row>
    <row r="322" spans="1:16" ht="13.5">
      <c r="A322" s="23">
        <f t="shared" si="8"/>
        <v>22</v>
      </c>
      <c r="B322" s="23">
        <v>12</v>
      </c>
      <c r="C322" s="23">
        <v>14</v>
      </c>
      <c r="D322" s="205" t="s">
        <v>409</v>
      </c>
      <c r="E322" s="234"/>
      <c r="F322" s="205"/>
      <c r="G322" s="205"/>
      <c r="H322" s="205"/>
      <c r="I322" s="205"/>
      <c r="J322" s="205"/>
      <c r="K322" s="205"/>
      <c r="L322" s="205"/>
      <c r="N322" s="23" t="s">
        <v>5</v>
      </c>
      <c r="O322" s="23" t="s">
        <v>281</v>
      </c>
      <c r="P322" s="23" t="s">
        <v>282</v>
      </c>
    </row>
    <row r="323" spans="1:16" ht="13.5">
      <c r="A323" s="23">
        <f t="shared" si="8"/>
        <v>22</v>
      </c>
      <c r="B323" s="23">
        <v>12</v>
      </c>
      <c r="C323" s="23">
        <v>15</v>
      </c>
      <c r="D323" s="205" t="s">
        <v>410</v>
      </c>
      <c r="E323" s="234"/>
      <c r="F323" s="205"/>
      <c r="G323" s="205"/>
      <c r="H323" s="205"/>
      <c r="I323" s="205"/>
      <c r="J323" s="205"/>
      <c r="K323" s="205"/>
      <c r="L323" s="205"/>
      <c r="N323" s="23" t="s">
        <v>6</v>
      </c>
      <c r="O323" s="23" t="s">
        <v>272</v>
      </c>
      <c r="P323" s="23" t="s">
        <v>273</v>
      </c>
    </row>
    <row r="324" spans="1:16" ht="13.5">
      <c r="A324" s="23">
        <f t="shared" si="8"/>
        <v>22</v>
      </c>
      <c r="B324" s="23">
        <v>12</v>
      </c>
      <c r="C324" s="23">
        <v>16</v>
      </c>
      <c r="D324" s="205" t="s">
        <v>407</v>
      </c>
      <c r="E324" s="234"/>
      <c r="F324" s="205"/>
      <c r="G324" s="205"/>
      <c r="H324" s="205"/>
      <c r="I324" s="205"/>
      <c r="J324" s="205"/>
      <c r="K324" s="205"/>
      <c r="L324" s="205"/>
      <c r="N324" s="23" t="s">
        <v>7</v>
      </c>
      <c r="O324" s="23" t="s">
        <v>286</v>
      </c>
      <c r="P324" s="23" t="s">
        <v>287</v>
      </c>
    </row>
    <row r="325" spans="1:16" ht="13.5">
      <c r="A325" s="23">
        <f t="shared" si="8"/>
        <v>22</v>
      </c>
      <c r="B325" s="23">
        <v>12</v>
      </c>
      <c r="C325" s="23">
        <v>17</v>
      </c>
      <c r="D325" s="205" t="s">
        <v>408</v>
      </c>
      <c r="E325" s="234"/>
      <c r="F325" s="205"/>
      <c r="G325" s="205"/>
      <c r="H325" s="205"/>
      <c r="I325" s="205"/>
      <c r="J325" s="205"/>
      <c r="K325" s="205"/>
      <c r="L325" s="205"/>
      <c r="N325" s="23" t="s">
        <v>8</v>
      </c>
      <c r="O325" s="23" t="s">
        <v>311</v>
      </c>
      <c r="P325" s="23" t="s">
        <v>312</v>
      </c>
    </row>
    <row r="326" spans="1:16" ht="13.5">
      <c r="A326" s="13">
        <f t="shared" si="8"/>
        <v>22</v>
      </c>
      <c r="B326" s="13">
        <v>12</v>
      </c>
      <c r="C326" s="13">
        <v>18</v>
      </c>
      <c r="D326" s="230" t="s">
        <v>402</v>
      </c>
      <c r="E326" s="231"/>
      <c r="F326" s="230" t="s">
        <v>230</v>
      </c>
      <c r="G326" s="230" t="s">
        <v>230</v>
      </c>
      <c r="H326" s="230" t="s">
        <v>230</v>
      </c>
      <c r="I326" s="230" t="s">
        <v>230</v>
      </c>
      <c r="J326" s="230" t="s">
        <v>230</v>
      </c>
      <c r="K326" s="230" t="s">
        <v>230</v>
      </c>
      <c r="L326" s="230" t="s">
        <v>230</v>
      </c>
      <c r="N326" s="23" t="s">
        <v>251</v>
      </c>
      <c r="O326" s="23" t="s">
        <v>313</v>
      </c>
      <c r="P326" s="23" t="s">
        <v>314</v>
      </c>
    </row>
    <row r="327" spans="1:16" ht="13.5">
      <c r="A327" s="13">
        <f t="shared" si="8"/>
        <v>22</v>
      </c>
      <c r="B327" s="13">
        <v>12</v>
      </c>
      <c r="C327" s="13">
        <v>19</v>
      </c>
      <c r="D327" s="230" t="s">
        <v>403</v>
      </c>
      <c r="E327" s="231"/>
      <c r="F327" s="230" t="s">
        <v>230</v>
      </c>
      <c r="G327" s="230" t="s">
        <v>230</v>
      </c>
      <c r="H327" s="230" t="s">
        <v>230</v>
      </c>
      <c r="I327" s="230" t="s">
        <v>230</v>
      </c>
      <c r="J327" s="230" t="s">
        <v>230</v>
      </c>
      <c r="K327" s="230" t="s">
        <v>230</v>
      </c>
      <c r="L327" s="230" t="s">
        <v>230</v>
      </c>
      <c r="N327" s="23" t="s">
        <v>2</v>
      </c>
      <c r="O327" s="23" t="s">
        <v>277</v>
      </c>
      <c r="P327" s="23" t="s">
        <v>278</v>
      </c>
    </row>
    <row r="328" spans="1:16" ht="13.5">
      <c r="A328" s="23">
        <f t="shared" si="8"/>
        <v>22</v>
      </c>
      <c r="B328" s="23">
        <v>12</v>
      </c>
      <c r="C328" s="23">
        <v>20</v>
      </c>
      <c r="D328" s="205" t="s">
        <v>404</v>
      </c>
      <c r="E328" s="234"/>
      <c r="F328" s="205"/>
      <c r="G328" s="205"/>
      <c r="H328" s="205"/>
      <c r="I328" s="205"/>
      <c r="J328" s="205"/>
      <c r="K328" s="205"/>
      <c r="L328" s="205"/>
      <c r="N328" s="23" t="s">
        <v>0</v>
      </c>
      <c r="O328" s="23" t="s">
        <v>268</v>
      </c>
      <c r="P328" s="23" t="s">
        <v>269</v>
      </c>
    </row>
    <row r="329" spans="1:16" ht="13.5">
      <c r="A329" s="23">
        <f t="shared" si="8"/>
        <v>22</v>
      </c>
      <c r="B329" s="23">
        <v>12</v>
      </c>
      <c r="C329" s="23">
        <v>21</v>
      </c>
      <c r="D329" s="205" t="s">
        <v>409</v>
      </c>
      <c r="E329" s="234"/>
      <c r="F329" s="205"/>
      <c r="G329" s="205"/>
      <c r="H329" s="205"/>
      <c r="I329" s="205"/>
      <c r="J329" s="205"/>
      <c r="K329" s="205"/>
      <c r="L329" s="205"/>
      <c r="N329" s="23" t="s">
        <v>5</v>
      </c>
      <c r="O329" s="23" t="s">
        <v>281</v>
      </c>
      <c r="P329" s="23" t="s">
        <v>282</v>
      </c>
    </row>
    <row r="330" spans="1:16" ht="13.5">
      <c r="A330" s="23">
        <f t="shared" si="8"/>
        <v>22</v>
      </c>
      <c r="B330" s="23">
        <v>12</v>
      </c>
      <c r="C330" s="23">
        <v>22</v>
      </c>
      <c r="D330" s="205" t="s">
        <v>410</v>
      </c>
      <c r="E330" s="234"/>
      <c r="F330" s="205"/>
      <c r="G330" s="205"/>
      <c r="H330" s="205"/>
      <c r="I330" s="205"/>
      <c r="J330" s="205"/>
      <c r="K330" s="205"/>
      <c r="L330" s="205"/>
      <c r="N330" s="23" t="s">
        <v>6</v>
      </c>
      <c r="O330" s="23" t="s">
        <v>272</v>
      </c>
      <c r="P330" s="23" t="s">
        <v>273</v>
      </c>
    </row>
    <row r="331" spans="1:16" ht="13.5">
      <c r="A331" s="13">
        <f t="shared" si="8"/>
        <v>22</v>
      </c>
      <c r="B331" s="13">
        <v>12</v>
      </c>
      <c r="C331" s="13">
        <v>23</v>
      </c>
      <c r="D331" s="230" t="s">
        <v>407</v>
      </c>
      <c r="E331" s="231" t="s">
        <v>95</v>
      </c>
      <c r="F331" s="230" t="s">
        <v>230</v>
      </c>
      <c r="G331" s="230" t="s">
        <v>230</v>
      </c>
      <c r="H331" s="230" t="s">
        <v>230</v>
      </c>
      <c r="I331" s="230" t="s">
        <v>230</v>
      </c>
      <c r="J331" s="230" t="s">
        <v>230</v>
      </c>
      <c r="K331" s="230" t="s">
        <v>230</v>
      </c>
      <c r="L331" s="230" t="s">
        <v>230</v>
      </c>
      <c r="N331" s="13" t="s">
        <v>285</v>
      </c>
      <c r="O331" s="13" t="s">
        <v>286</v>
      </c>
      <c r="P331" s="13" t="s">
        <v>287</v>
      </c>
    </row>
    <row r="332" spans="1:16" ht="13.5">
      <c r="A332" s="23">
        <f t="shared" si="8"/>
        <v>22</v>
      </c>
      <c r="B332" s="23">
        <v>12</v>
      </c>
      <c r="C332" s="23">
        <v>24</v>
      </c>
      <c r="D332" s="205" t="s">
        <v>408</v>
      </c>
      <c r="E332" s="234"/>
      <c r="F332" s="205"/>
      <c r="G332" s="205"/>
      <c r="H332" s="205"/>
      <c r="I332" s="205"/>
      <c r="J332" s="205"/>
      <c r="K332" s="205"/>
      <c r="L332" s="205"/>
      <c r="N332" s="23" t="s">
        <v>8</v>
      </c>
      <c r="O332" s="23" t="s">
        <v>311</v>
      </c>
      <c r="P332" s="23" t="s">
        <v>312</v>
      </c>
    </row>
    <row r="333" spans="1:16" ht="13.5">
      <c r="A333" s="13">
        <f t="shared" si="8"/>
        <v>22</v>
      </c>
      <c r="B333" s="13">
        <v>12</v>
      </c>
      <c r="C333" s="13">
        <v>25</v>
      </c>
      <c r="D333" s="230" t="s">
        <v>402</v>
      </c>
      <c r="E333" s="231"/>
      <c r="F333" s="230" t="s">
        <v>230</v>
      </c>
      <c r="G333" s="230" t="s">
        <v>230</v>
      </c>
      <c r="H333" s="230" t="s">
        <v>230</v>
      </c>
      <c r="I333" s="230" t="s">
        <v>230</v>
      </c>
      <c r="J333" s="230" t="s">
        <v>230</v>
      </c>
      <c r="K333" s="230" t="s">
        <v>230</v>
      </c>
      <c r="L333" s="230" t="s">
        <v>230</v>
      </c>
      <c r="N333" s="23" t="s">
        <v>251</v>
      </c>
      <c r="O333" s="23" t="s">
        <v>313</v>
      </c>
      <c r="P333" s="23" t="s">
        <v>314</v>
      </c>
    </row>
    <row r="334" spans="1:16" ht="13.5">
      <c r="A334" s="13">
        <f t="shared" si="8"/>
        <v>22</v>
      </c>
      <c r="B334" s="13">
        <v>12</v>
      </c>
      <c r="C334" s="13">
        <v>26</v>
      </c>
      <c r="D334" s="230" t="s">
        <v>403</v>
      </c>
      <c r="E334" s="231"/>
      <c r="F334" s="230" t="s">
        <v>230</v>
      </c>
      <c r="G334" s="230" t="s">
        <v>230</v>
      </c>
      <c r="H334" s="230" t="s">
        <v>230</v>
      </c>
      <c r="I334" s="230" t="s">
        <v>230</v>
      </c>
      <c r="J334" s="230" t="s">
        <v>230</v>
      </c>
      <c r="K334" s="230" t="s">
        <v>230</v>
      </c>
      <c r="L334" s="230" t="s">
        <v>230</v>
      </c>
      <c r="N334" s="23" t="s">
        <v>2</v>
      </c>
      <c r="O334" s="23" t="s">
        <v>277</v>
      </c>
      <c r="P334" s="23" t="s">
        <v>278</v>
      </c>
    </row>
    <row r="335" spans="1:16" ht="13.5">
      <c r="A335" s="13">
        <f t="shared" si="8"/>
        <v>22</v>
      </c>
      <c r="B335" s="13">
        <v>12</v>
      </c>
      <c r="C335" s="13">
        <v>27</v>
      </c>
      <c r="D335" s="230" t="s">
        <v>404</v>
      </c>
      <c r="E335" s="231"/>
      <c r="F335" s="230" t="s">
        <v>230</v>
      </c>
      <c r="G335" s="230" t="s">
        <v>230</v>
      </c>
      <c r="H335" s="230" t="s">
        <v>230</v>
      </c>
      <c r="I335" s="230" t="s">
        <v>230</v>
      </c>
      <c r="J335" s="230" t="s">
        <v>230</v>
      </c>
      <c r="K335" s="230" t="s">
        <v>230</v>
      </c>
      <c r="L335" s="230" t="s">
        <v>230</v>
      </c>
      <c r="N335" s="13" t="s">
        <v>275</v>
      </c>
      <c r="O335" s="13" t="s">
        <v>268</v>
      </c>
      <c r="P335" s="13" t="s">
        <v>269</v>
      </c>
    </row>
    <row r="336" spans="1:16" ht="13.5">
      <c r="A336" s="13">
        <f t="shared" si="8"/>
        <v>22</v>
      </c>
      <c r="B336" s="13">
        <v>12</v>
      </c>
      <c r="C336" s="13">
        <v>28</v>
      </c>
      <c r="D336" s="230" t="s">
        <v>409</v>
      </c>
      <c r="E336" s="231"/>
      <c r="F336" s="230" t="s">
        <v>230</v>
      </c>
      <c r="G336" s="230" t="s">
        <v>230</v>
      </c>
      <c r="H336" s="230" t="s">
        <v>230</v>
      </c>
      <c r="I336" s="230" t="s">
        <v>230</v>
      </c>
      <c r="J336" s="230" t="s">
        <v>230</v>
      </c>
      <c r="K336" s="230" t="s">
        <v>230</v>
      </c>
      <c r="L336" s="230" t="s">
        <v>230</v>
      </c>
      <c r="N336" s="13" t="s">
        <v>279</v>
      </c>
      <c r="O336" s="13" t="s">
        <v>79</v>
      </c>
      <c r="P336" s="13" t="s">
        <v>84</v>
      </c>
    </row>
    <row r="337" spans="1:16" ht="13.5">
      <c r="A337" s="13">
        <f t="shared" si="8"/>
        <v>22</v>
      </c>
      <c r="B337" s="13">
        <v>12</v>
      </c>
      <c r="C337" s="13">
        <v>29</v>
      </c>
      <c r="D337" s="230" t="s">
        <v>410</v>
      </c>
      <c r="E337" s="231"/>
      <c r="F337" s="230" t="s">
        <v>230</v>
      </c>
      <c r="G337" s="230" t="s">
        <v>230</v>
      </c>
      <c r="H337" s="230" t="s">
        <v>230</v>
      </c>
      <c r="I337" s="230" t="s">
        <v>230</v>
      </c>
      <c r="J337" s="230" t="s">
        <v>230</v>
      </c>
      <c r="K337" s="230" t="s">
        <v>230</v>
      </c>
      <c r="L337" s="230" t="s">
        <v>230</v>
      </c>
      <c r="N337" s="13" t="s">
        <v>283</v>
      </c>
      <c r="O337" s="13" t="s">
        <v>80</v>
      </c>
      <c r="P337" s="13" t="s">
        <v>85</v>
      </c>
    </row>
    <row r="338" spans="1:16" ht="13.5">
      <c r="A338" s="13">
        <f t="shared" si="8"/>
        <v>22</v>
      </c>
      <c r="B338" s="13">
        <v>12</v>
      </c>
      <c r="C338" s="13">
        <v>30</v>
      </c>
      <c r="D338" s="230" t="s">
        <v>407</v>
      </c>
      <c r="E338" s="231"/>
      <c r="F338" s="230" t="s">
        <v>230</v>
      </c>
      <c r="G338" s="230" t="s">
        <v>230</v>
      </c>
      <c r="H338" s="230" t="s">
        <v>230</v>
      </c>
      <c r="I338" s="230" t="s">
        <v>230</v>
      </c>
      <c r="J338" s="230" t="s">
        <v>230</v>
      </c>
      <c r="K338" s="230" t="s">
        <v>230</v>
      </c>
      <c r="L338" s="230" t="s">
        <v>230</v>
      </c>
      <c r="N338" s="13" t="s">
        <v>263</v>
      </c>
      <c r="O338" s="13" t="s">
        <v>81</v>
      </c>
      <c r="P338" s="13" t="s">
        <v>86</v>
      </c>
    </row>
    <row r="339" spans="1:16" ht="13.5">
      <c r="A339" s="13">
        <f t="shared" si="8"/>
        <v>22</v>
      </c>
      <c r="B339" s="13">
        <v>12</v>
      </c>
      <c r="C339" s="13">
        <v>31</v>
      </c>
      <c r="D339" s="230" t="s">
        <v>408</v>
      </c>
      <c r="E339" s="231"/>
      <c r="F339" s="230" t="s">
        <v>230</v>
      </c>
      <c r="G339" s="230" t="s">
        <v>230</v>
      </c>
      <c r="H339" s="230" t="s">
        <v>230</v>
      </c>
      <c r="I339" s="230" t="s">
        <v>230</v>
      </c>
      <c r="J339" s="230" t="s">
        <v>230</v>
      </c>
      <c r="K339" s="230" t="s">
        <v>230</v>
      </c>
      <c r="L339" s="230" t="s">
        <v>230</v>
      </c>
      <c r="N339" s="13" t="s">
        <v>288</v>
      </c>
      <c r="O339" s="13" t="s">
        <v>82</v>
      </c>
      <c r="P339" s="13" t="s">
        <v>87</v>
      </c>
    </row>
    <row r="340" ht="13.5">
      <c r="O340" s="3"/>
    </row>
    <row r="341" ht="13.5">
      <c r="O341" s="3"/>
    </row>
    <row r="342" ht="13.5">
      <c r="O342" s="3"/>
    </row>
    <row r="343" spans="1:15" ht="13.5">
      <c r="A343" s="546" t="s">
        <v>414</v>
      </c>
      <c r="B343" s="547"/>
      <c r="C343" s="548" t="s">
        <v>358</v>
      </c>
      <c r="D343" s="548"/>
      <c r="O343" s="3"/>
    </row>
    <row r="344" spans="1:15" ht="13.5">
      <c r="A344" s="549"/>
      <c r="B344" s="549"/>
      <c r="C344" s="550"/>
      <c r="D344" s="550"/>
      <c r="O344" s="3"/>
    </row>
    <row r="345" spans="1:15" ht="13.5">
      <c r="A345" s="260" t="s">
        <v>70</v>
      </c>
      <c r="B345" s="261"/>
      <c r="C345" s="261"/>
      <c r="D345" s="261"/>
      <c r="E345" s="262"/>
      <c r="F345" s="263" t="s">
        <v>121</v>
      </c>
      <c r="G345" s="263"/>
      <c r="H345" s="263"/>
      <c r="I345" s="263"/>
      <c r="J345" s="263"/>
      <c r="K345" s="263"/>
      <c r="L345" s="263"/>
      <c r="N345" s="25"/>
      <c r="O345" s="25"/>
    </row>
    <row r="346" spans="1:16" s="35" customFormat="1" ht="13.5">
      <c r="A346" s="34" t="s">
        <v>89</v>
      </c>
      <c r="B346" s="34" t="s">
        <v>0</v>
      </c>
      <c r="C346" s="34" t="s">
        <v>2</v>
      </c>
      <c r="D346" s="34" t="s">
        <v>90</v>
      </c>
      <c r="E346" s="229" t="s">
        <v>91</v>
      </c>
      <c r="F346" s="229" t="s">
        <v>40</v>
      </c>
      <c r="G346" s="229" t="s">
        <v>41</v>
      </c>
      <c r="H346" s="229" t="s">
        <v>42</v>
      </c>
      <c r="I346" s="229" t="s">
        <v>43</v>
      </c>
      <c r="J346" s="229" t="s">
        <v>44</v>
      </c>
      <c r="K346" s="229" t="s">
        <v>45</v>
      </c>
      <c r="L346" s="229" t="s">
        <v>236</v>
      </c>
      <c r="N346" s="34" t="s">
        <v>75</v>
      </c>
      <c r="O346" s="34" t="s">
        <v>76</v>
      </c>
      <c r="P346" s="34" t="s">
        <v>77</v>
      </c>
    </row>
    <row r="347" spans="1:16" ht="13.5">
      <c r="A347" s="13">
        <f>A339+1</f>
        <v>23</v>
      </c>
      <c r="B347" s="13">
        <v>1</v>
      </c>
      <c r="C347" s="13">
        <v>1</v>
      </c>
      <c r="D347" s="230" t="s">
        <v>402</v>
      </c>
      <c r="E347" s="231" t="s">
        <v>96</v>
      </c>
      <c r="F347" s="230" t="s">
        <v>230</v>
      </c>
      <c r="G347" s="230" t="s">
        <v>230</v>
      </c>
      <c r="H347" s="230" t="s">
        <v>230</v>
      </c>
      <c r="I347" s="230" t="s">
        <v>230</v>
      </c>
      <c r="J347" s="230" t="s">
        <v>230</v>
      </c>
      <c r="K347" s="230" t="s">
        <v>230</v>
      </c>
      <c r="L347" s="230" t="s">
        <v>230</v>
      </c>
      <c r="N347" s="23" t="s">
        <v>265</v>
      </c>
      <c r="O347" s="23" t="s">
        <v>315</v>
      </c>
      <c r="P347" s="23" t="s">
        <v>246</v>
      </c>
    </row>
    <row r="348" spans="1:16" ht="13.5">
      <c r="A348" s="13">
        <f>A347</f>
        <v>23</v>
      </c>
      <c r="B348" s="13">
        <v>1</v>
      </c>
      <c r="C348" s="13">
        <v>2</v>
      </c>
      <c r="D348" s="230" t="s">
        <v>403</v>
      </c>
      <c r="E348" s="231"/>
      <c r="F348" s="230" t="s">
        <v>230</v>
      </c>
      <c r="G348" s="230" t="s">
        <v>230</v>
      </c>
      <c r="H348" s="230" t="s">
        <v>230</v>
      </c>
      <c r="I348" s="230" t="s">
        <v>230</v>
      </c>
      <c r="J348" s="230" t="s">
        <v>230</v>
      </c>
      <c r="K348" s="230" t="s">
        <v>230</v>
      </c>
      <c r="L348" s="230" t="s">
        <v>230</v>
      </c>
      <c r="N348" s="23" t="s">
        <v>2</v>
      </c>
      <c r="O348" s="23" t="s">
        <v>316</v>
      </c>
      <c r="P348" s="23" t="s">
        <v>240</v>
      </c>
    </row>
    <row r="349" spans="1:16" ht="13.5">
      <c r="A349" s="13">
        <f aca="true" t="shared" si="9" ref="A349:A377">A348</f>
        <v>23</v>
      </c>
      <c r="B349" s="13">
        <v>1</v>
      </c>
      <c r="C349" s="13">
        <v>3</v>
      </c>
      <c r="D349" s="230" t="s">
        <v>404</v>
      </c>
      <c r="E349" s="231"/>
      <c r="F349" s="230" t="s">
        <v>230</v>
      </c>
      <c r="G349" s="230" t="s">
        <v>230</v>
      </c>
      <c r="H349" s="230" t="s">
        <v>230</v>
      </c>
      <c r="I349" s="230" t="s">
        <v>230</v>
      </c>
      <c r="J349" s="230" t="s">
        <v>230</v>
      </c>
      <c r="K349" s="230" t="s">
        <v>230</v>
      </c>
      <c r="L349" s="230" t="s">
        <v>230</v>
      </c>
      <c r="N349" s="13" t="s">
        <v>317</v>
      </c>
      <c r="O349" s="13" t="s">
        <v>318</v>
      </c>
      <c r="P349" s="13" t="s">
        <v>319</v>
      </c>
    </row>
    <row r="350" spans="1:16" ht="13.5">
      <c r="A350" s="13">
        <f t="shared" si="9"/>
        <v>23</v>
      </c>
      <c r="B350" s="13">
        <v>1</v>
      </c>
      <c r="C350" s="13">
        <v>4</v>
      </c>
      <c r="D350" s="230" t="s">
        <v>409</v>
      </c>
      <c r="E350" s="231"/>
      <c r="F350" s="230" t="s">
        <v>230</v>
      </c>
      <c r="G350" s="230" t="s">
        <v>230</v>
      </c>
      <c r="H350" s="230" t="s">
        <v>230</v>
      </c>
      <c r="I350" s="230" t="s">
        <v>230</v>
      </c>
      <c r="J350" s="230" t="s">
        <v>230</v>
      </c>
      <c r="K350" s="230" t="s">
        <v>230</v>
      </c>
      <c r="L350" s="230" t="s">
        <v>230</v>
      </c>
      <c r="N350" s="13" t="s">
        <v>320</v>
      </c>
      <c r="O350" s="13" t="s">
        <v>321</v>
      </c>
      <c r="P350" s="13" t="s">
        <v>322</v>
      </c>
    </row>
    <row r="351" spans="1:16" ht="13.5">
      <c r="A351" s="13">
        <f t="shared" si="9"/>
        <v>23</v>
      </c>
      <c r="B351" s="13">
        <v>1</v>
      </c>
      <c r="C351" s="13">
        <v>5</v>
      </c>
      <c r="D351" s="230" t="s">
        <v>410</v>
      </c>
      <c r="E351" s="231"/>
      <c r="F351" s="230" t="s">
        <v>230</v>
      </c>
      <c r="G351" s="230" t="s">
        <v>230</v>
      </c>
      <c r="H351" s="230" t="s">
        <v>230</v>
      </c>
      <c r="I351" s="230" t="s">
        <v>230</v>
      </c>
      <c r="J351" s="230" t="s">
        <v>230</v>
      </c>
      <c r="K351" s="230" t="s">
        <v>230</v>
      </c>
      <c r="L351" s="230" t="s">
        <v>230</v>
      </c>
      <c r="M351" s="132" t="s">
        <v>231</v>
      </c>
      <c r="N351" s="13" t="s">
        <v>323</v>
      </c>
      <c r="O351" s="13" t="s">
        <v>324</v>
      </c>
      <c r="P351" s="13" t="s">
        <v>325</v>
      </c>
    </row>
    <row r="352" spans="1:16" ht="13.5">
      <c r="A352" s="13">
        <f t="shared" si="9"/>
        <v>23</v>
      </c>
      <c r="B352" s="13">
        <v>1</v>
      </c>
      <c r="C352" s="13">
        <v>6</v>
      </c>
      <c r="D352" s="230" t="s">
        <v>407</v>
      </c>
      <c r="E352" s="231"/>
      <c r="F352" s="230" t="s">
        <v>230</v>
      </c>
      <c r="G352" s="230" t="s">
        <v>230</v>
      </c>
      <c r="H352" s="230" t="s">
        <v>230</v>
      </c>
      <c r="I352" s="230" t="s">
        <v>230</v>
      </c>
      <c r="J352" s="230" t="s">
        <v>230</v>
      </c>
      <c r="K352" s="230" t="s">
        <v>230</v>
      </c>
      <c r="L352" s="230" t="s">
        <v>230</v>
      </c>
      <c r="N352" s="13" t="s">
        <v>326</v>
      </c>
      <c r="O352" s="13" t="s">
        <v>327</v>
      </c>
      <c r="P352" s="13" t="s">
        <v>328</v>
      </c>
    </row>
    <row r="353" spans="1:16" ht="13.5">
      <c r="A353" s="13">
        <f t="shared" si="9"/>
        <v>23</v>
      </c>
      <c r="B353" s="13">
        <v>1</v>
      </c>
      <c r="C353" s="13">
        <v>7</v>
      </c>
      <c r="D353" s="230" t="s">
        <v>408</v>
      </c>
      <c r="E353" s="231"/>
      <c r="F353" s="230" t="s">
        <v>230</v>
      </c>
      <c r="G353" s="230" t="s">
        <v>230</v>
      </c>
      <c r="H353" s="230" t="s">
        <v>230</v>
      </c>
      <c r="I353" s="230" t="s">
        <v>230</v>
      </c>
      <c r="J353" s="230" t="s">
        <v>230</v>
      </c>
      <c r="K353" s="230" t="s">
        <v>230</v>
      </c>
      <c r="L353" s="230" t="s">
        <v>230</v>
      </c>
      <c r="N353" s="13" t="s">
        <v>361</v>
      </c>
      <c r="O353" s="13" t="s">
        <v>362</v>
      </c>
      <c r="P353" s="13" t="s">
        <v>363</v>
      </c>
    </row>
    <row r="354" spans="1:16" ht="13.5">
      <c r="A354" s="13">
        <f t="shared" si="9"/>
        <v>23</v>
      </c>
      <c r="B354" s="13">
        <v>1</v>
      </c>
      <c r="C354" s="13">
        <v>8</v>
      </c>
      <c r="D354" s="230" t="s">
        <v>402</v>
      </c>
      <c r="E354" s="231"/>
      <c r="F354" s="230" t="s">
        <v>230</v>
      </c>
      <c r="G354" s="230" t="s">
        <v>230</v>
      </c>
      <c r="H354" s="230" t="s">
        <v>230</v>
      </c>
      <c r="I354" s="230" t="s">
        <v>230</v>
      </c>
      <c r="J354" s="230" t="s">
        <v>230</v>
      </c>
      <c r="K354" s="230" t="s">
        <v>230</v>
      </c>
      <c r="L354" s="230" t="s">
        <v>230</v>
      </c>
      <c r="N354" s="23" t="s">
        <v>251</v>
      </c>
      <c r="O354" s="23" t="s">
        <v>315</v>
      </c>
      <c r="P354" s="23" t="s">
        <v>246</v>
      </c>
    </row>
    <row r="355" spans="1:16" ht="13.5">
      <c r="A355" s="13">
        <f t="shared" si="9"/>
        <v>23</v>
      </c>
      <c r="B355" s="13">
        <v>1</v>
      </c>
      <c r="C355" s="13">
        <v>9</v>
      </c>
      <c r="D355" s="230" t="s">
        <v>403</v>
      </c>
      <c r="E355" s="231"/>
      <c r="F355" s="230" t="s">
        <v>230</v>
      </c>
      <c r="G355" s="230" t="s">
        <v>230</v>
      </c>
      <c r="H355" s="230" t="s">
        <v>230</v>
      </c>
      <c r="I355" s="230" t="s">
        <v>230</v>
      </c>
      <c r="J355" s="230" t="s">
        <v>230</v>
      </c>
      <c r="K355" s="230" t="s">
        <v>230</v>
      </c>
      <c r="L355" s="230" t="s">
        <v>230</v>
      </c>
      <c r="N355" s="23" t="s">
        <v>2</v>
      </c>
      <c r="O355" s="23" t="s">
        <v>316</v>
      </c>
      <c r="P355" s="23" t="s">
        <v>240</v>
      </c>
    </row>
    <row r="356" spans="1:16" ht="13.5">
      <c r="A356" s="13">
        <f t="shared" si="9"/>
        <v>23</v>
      </c>
      <c r="B356" s="13">
        <v>1</v>
      </c>
      <c r="C356" s="13">
        <v>10</v>
      </c>
      <c r="D356" s="230" t="s">
        <v>404</v>
      </c>
      <c r="E356" s="231" t="s">
        <v>212</v>
      </c>
      <c r="F356" s="230" t="s">
        <v>230</v>
      </c>
      <c r="G356" s="230" t="s">
        <v>230</v>
      </c>
      <c r="H356" s="230" t="s">
        <v>230</v>
      </c>
      <c r="I356" s="230" t="s">
        <v>230</v>
      </c>
      <c r="J356" s="230" t="s">
        <v>230</v>
      </c>
      <c r="K356" s="230" t="s">
        <v>230</v>
      </c>
      <c r="L356" s="230" t="s">
        <v>230</v>
      </c>
      <c r="N356" s="13" t="s">
        <v>275</v>
      </c>
      <c r="O356" s="13" t="s">
        <v>268</v>
      </c>
      <c r="P356" s="13" t="s">
        <v>269</v>
      </c>
    </row>
    <row r="357" spans="1:16" ht="13.5">
      <c r="A357" s="23">
        <f t="shared" si="9"/>
        <v>23</v>
      </c>
      <c r="B357" s="23">
        <v>1</v>
      </c>
      <c r="C357" s="23">
        <v>11</v>
      </c>
      <c r="D357" s="205" t="s">
        <v>5</v>
      </c>
      <c r="E357" s="238"/>
      <c r="F357" s="205"/>
      <c r="G357" s="205"/>
      <c r="H357" s="205"/>
      <c r="I357" s="205"/>
      <c r="J357" s="205"/>
      <c r="K357" s="205"/>
      <c r="L357" s="205"/>
      <c r="N357" s="23" t="s">
        <v>5</v>
      </c>
      <c r="O357" s="23" t="s">
        <v>321</v>
      </c>
      <c r="P357" s="23" t="s">
        <v>242</v>
      </c>
    </row>
    <row r="358" spans="1:16" ht="13.5">
      <c r="A358" s="23">
        <f t="shared" si="9"/>
        <v>23</v>
      </c>
      <c r="B358" s="23">
        <v>1</v>
      </c>
      <c r="C358" s="23">
        <v>12</v>
      </c>
      <c r="D358" s="205" t="s">
        <v>6</v>
      </c>
      <c r="E358" s="238"/>
      <c r="F358" s="205"/>
      <c r="G358" s="205"/>
      <c r="H358" s="205"/>
      <c r="I358" s="205"/>
      <c r="J358" s="205"/>
      <c r="K358" s="205"/>
      <c r="L358" s="205"/>
      <c r="N358" s="23" t="s">
        <v>6</v>
      </c>
      <c r="O358" s="23" t="s">
        <v>324</v>
      </c>
      <c r="P358" s="23" t="s">
        <v>243</v>
      </c>
    </row>
    <row r="359" spans="1:16" ht="13.5">
      <c r="A359" s="23">
        <f t="shared" si="9"/>
        <v>23</v>
      </c>
      <c r="B359" s="23">
        <v>1</v>
      </c>
      <c r="C359" s="23">
        <v>13</v>
      </c>
      <c r="D359" s="205" t="s">
        <v>7</v>
      </c>
      <c r="E359" s="238"/>
      <c r="F359" s="205"/>
      <c r="G359" s="205"/>
      <c r="H359" s="205"/>
      <c r="I359" s="205"/>
      <c r="J359" s="205"/>
      <c r="K359" s="205"/>
      <c r="L359" s="205"/>
      <c r="N359" s="23" t="s">
        <v>7</v>
      </c>
      <c r="O359" s="23" t="s">
        <v>327</v>
      </c>
      <c r="P359" s="23" t="s">
        <v>244</v>
      </c>
    </row>
    <row r="360" spans="1:16" ht="13.5">
      <c r="A360" s="23">
        <f t="shared" si="9"/>
        <v>23</v>
      </c>
      <c r="B360" s="23">
        <v>1</v>
      </c>
      <c r="C360" s="23">
        <v>14</v>
      </c>
      <c r="D360" s="205" t="s">
        <v>8</v>
      </c>
      <c r="E360" s="238"/>
      <c r="F360" s="205"/>
      <c r="G360" s="205"/>
      <c r="H360" s="205"/>
      <c r="I360" s="205"/>
      <c r="J360" s="205"/>
      <c r="K360" s="205"/>
      <c r="L360" s="205"/>
      <c r="N360" s="23" t="s">
        <v>8</v>
      </c>
      <c r="O360" s="23" t="s">
        <v>329</v>
      </c>
      <c r="P360" s="23" t="s">
        <v>245</v>
      </c>
    </row>
    <row r="361" spans="1:16" ht="13.5">
      <c r="A361" s="13">
        <f t="shared" si="9"/>
        <v>23</v>
      </c>
      <c r="B361" s="13">
        <v>1</v>
      </c>
      <c r="C361" s="13">
        <v>15</v>
      </c>
      <c r="D361" s="230" t="s">
        <v>402</v>
      </c>
      <c r="E361" s="231"/>
      <c r="F361" s="230" t="s">
        <v>230</v>
      </c>
      <c r="G361" s="230" t="s">
        <v>230</v>
      </c>
      <c r="H361" s="230" t="s">
        <v>230</v>
      </c>
      <c r="I361" s="230" t="s">
        <v>230</v>
      </c>
      <c r="J361" s="230" t="s">
        <v>230</v>
      </c>
      <c r="K361" s="230" t="s">
        <v>230</v>
      </c>
      <c r="L361" s="230" t="s">
        <v>230</v>
      </c>
      <c r="N361" s="23" t="s">
        <v>251</v>
      </c>
      <c r="O361" s="23" t="s">
        <v>315</v>
      </c>
      <c r="P361" s="23" t="s">
        <v>246</v>
      </c>
    </row>
    <row r="362" spans="1:16" ht="13.5">
      <c r="A362" s="13">
        <f t="shared" si="9"/>
        <v>23</v>
      </c>
      <c r="B362" s="13">
        <v>1</v>
      </c>
      <c r="C362" s="13">
        <v>16</v>
      </c>
      <c r="D362" s="230" t="s">
        <v>403</v>
      </c>
      <c r="E362" s="231"/>
      <c r="F362" s="230" t="s">
        <v>230</v>
      </c>
      <c r="G362" s="230" t="s">
        <v>230</v>
      </c>
      <c r="H362" s="230" t="s">
        <v>230</v>
      </c>
      <c r="I362" s="230" t="s">
        <v>230</v>
      </c>
      <c r="J362" s="230" t="s">
        <v>230</v>
      </c>
      <c r="K362" s="230" t="s">
        <v>230</v>
      </c>
      <c r="L362" s="230" t="s">
        <v>230</v>
      </c>
      <c r="N362" s="23" t="s">
        <v>2</v>
      </c>
      <c r="O362" s="23" t="s">
        <v>316</v>
      </c>
      <c r="P362" s="23" t="s">
        <v>240</v>
      </c>
    </row>
    <row r="363" spans="1:16" ht="13.5">
      <c r="A363" s="23">
        <f t="shared" si="9"/>
        <v>23</v>
      </c>
      <c r="B363" s="23">
        <v>1</v>
      </c>
      <c r="C363" s="23">
        <v>17</v>
      </c>
      <c r="D363" s="205" t="s">
        <v>0</v>
      </c>
      <c r="E363" s="234"/>
      <c r="F363" s="205"/>
      <c r="G363" s="205"/>
      <c r="H363" s="205"/>
      <c r="I363" s="205"/>
      <c r="J363" s="205"/>
      <c r="K363" s="205"/>
      <c r="L363" s="205"/>
      <c r="N363" s="23" t="s">
        <v>0</v>
      </c>
      <c r="O363" s="23" t="s">
        <v>318</v>
      </c>
      <c r="P363" s="23" t="s">
        <v>241</v>
      </c>
    </row>
    <row r="364" spans="1:16" ht="13.5">
      <c r="A364" s="23">
        <f t="shared" si="9"/>
        <v>23</v>
      </c>
      <c r="B364" s="23">
        <v>1</v>
      </c>
      <c r="C364" s="23">
        <v>18</v>
      </c>
      <c r="D364" s="205" t="s">
        <v>5</v>
      </c>
      <c r="E364" s="205"/>
      <c r="F364" s="205"/>
      <c r="G364" s="205"/>
      <c r="H364" s="205"/>
      <c r="I364" s="205"/>
      <c r="J364" s="205"/>
      <c r="K364" s="205"/>
      <c r="L364" s="205"/>
      <c r="N364" s="23" t="s">
        <v>5</v>
      </c>
      <c r="O364" s="23" t="s">
        <v>321</v>
      </c>
      <c r="P364" s="23" t="s">
        <v>242</v>
      </c>
    </row>
    <row r="365" spans="1:16" ht="13.5">
      <c r="A365" s="23">
        <f t="shared" si="9"/>
        <v>23</v>
      </c>
      <c r="B365" s="23">
        <v>1</v>
      </c>
      <c r="C365" s="23">
        <v>19</v>
      </c>
      <c r="D365" s="205" t="s">
        <v>6</v>
      </c>
      <c r="E365" s="205"/>
      <c r="F365" s="205"/>
      <c r="G365" s="205"/>
      <c r="H365" s="205"/>
      <c r="I365" s="205"/>
      <c r="J365" s="205"/>
      <c r="K365" s="205"/>
      <c r="L365" s="205"/>
      <c r="N365" s="23" t="s">
        <v>6</v>
      </c>
      <c r="O365" s="23" t="s">
        <v>324</v>
      </c>
      <c r="P365" s="23" t="s">
        <v>243</v>
      </c>
    </row>
    <row r="366" spans="1:16" ht="13.5">
      <c r="A366" s="23">
        <f t="shared" si="9"/>
        <v>23</v>
      </c>
      <c r="B366" s="23">
        <v>1</v>
      </c>
      <c r="C366" s="23">
        <v>20</v>
      </c>
      <c r="D366" s="205" t="s">
        <v>7</v>
      </c>
      <c r="E366" s="205"/>
      <c r="F366" s="205"/>
      <c r="G366" s="205"/>
      <c r="H366" s="205"/>
      <c r="I366" s="205"/>
      <c r="J366" s="205"/>
      <c r="K366" s="205"/>
      <c r="L366" s="205"/>
      <c r="N366" s="23" t="s">
        <v>7</v>
      </c>
      <c r="O366" s="23" t="s">
        <v>327</v>
      </c>
      <c r="P366" s="23" t="s">
        <v>244</v>
      </c>
    </row>
    <row r="367" spans="1:16" ht="13.5">
      <c r="A367" s="23">
        <f t="shared" si="9"/>
        <v>23</v>
      </c>
      <c r="B367" s="23">
        <v>1</v>
      </c>
      <c r="C367" s="23">
        <v>21</v>
      </c>
      <c r="D367" s="205" t="s">
        <v>8</v>
      </c>
      <c r="E367" s="205"/>
      <c r="F367" s="205"/>
      <c r="G367" s="205"/>
      <c r="H367" s="205"/>
      <c r="I367" s="205"/>
      <c r="J367" s="205"/>
      <c r="K367" s="205"/>
      <c r="L367" s="205"/>
      <c r="N367" s="23" t="s">
        <v>8</v>
      </c>
      <c r="O367" s="23" t="s">
        <v>329</v>
      </c>
      <c r="P367" s="23" t="s">
        <v>245</v>
      </c>
    </row>
    <row r="368" spans="1:16" ht="13.5">
      <c r="A368" s="13">
        <f t="shared" si="9"/>
        <v>23</v>
      </c>
      <c r="B368" s="13">
        <v>1</v>
      </c>
      <c r="C368" s="13">
        <v>22</v>
      </c>
      <c r="D368" s="230" t="s">
        <v>402</v>
      </c>
      <c r="E368" s="231"/>
      <c r="F368" s="230" t="s">
        <v>230</v>
      </c>
      <c r="G368" s="230" t="s">
        <v>230</v>
      </c>
      <c r="H368" s="230" t="s">
        <v>230</v>
      </c>
      <c r="I368" s="230" t="s">
        <v>230</v>
      </c>
      <c r="J368" s="230" t="s">
        <v>230</v>
      </c>
      <c r="K368" s="230" t="s">
        <v>230</v>
      </c>
      <c r="L368" s="230" t="s">
        <v>230</v>
      </c>
      <c r="N368" s="23" t="s">
        <v>251</v>
      </c>
      <c r="O368" s="23" t="s">
        <v>315</v>
      </c>
      <c r="P368" s="23" t="s">
        <v>246</v>
      </c>
    </row>
    <row r="369" spans="1:16" ht="13.5">
      <c r="A369" s="13">
        <f t="shared" si="9"/>
        <v>23</v>
      </c>
      <c r="B369" s="13">
        <v>1</v>
      </c>
      <c r="C369" s="13">
        <v>23</v>
      </c>
      <c r="D369" s="230" t="s">
        <v>403</v>
      </c>
      <c r="E369" s="231"/>
      <c r="F369" s="230" t="s">
        <v>230</v>
      </c>
      <c r="G369" s="230" t="s">
        <v>230</v>
      </c>
      <c r="H369" s="230" t="s">
        <v>230</v>
      </c>
      <c r="I369" s="230" t="s">
        <v>230</v>
      </c>
      <c r="J369" s="230" t="s">
        <v>230</v>
      </c>
      <c r="K369" s="230" t="s">
        <v>230</v>
      </c>
      <c r="L369" s="230" t="s">
        <v>230</v>
      </c>
      <c r="N369" s="23" t="s">
        <v>2</v>
      </c>
      <c r="O369" s="23" t="s">
        <v>316</v>
      </c>
      <c r="P369" s="23" t="s">
        <v>240</v>
      </c>
    </row>
    <row r="370" spans="1:16" ht="13.5">
      <c r="A370" s="23">
        <f t="shared" si="9"/>
        <v>23</v>
      </c>
      <c r="B370" s="23">
        <v>1</v>
      </c>
      <c r="C370" s="23">
        <v>24</v>
      </c>
      <c r="D370" s="205" t="s">
        <v>0</v>
      </c>
      <c r="E370" s="234"/>
      <c r="F370" s="205"/>
      <c r="G370" s="205"/>
      <c r="H370" s="205"/>
      <c r="I370" s="205"/>
      <c r="J370" s="205"/>
      <c r="K370" s="205"/>
      <c r="L370" s="205"/>
      <c r="N370" s="23" t="s">
        <v>0</v>
      </c>
      <c r="O370" s="23" t="s">
        <v>318</v>
      </c>
      <c r="P370" s="23" t="s">
        <v>241</v>
      </c>
    </row>
    <row r="371" spans="1:16" ht="13.5">
      <c r="A371" s="23">
        <f t="shared" si="9"/>
        <v>23</v>
      </c>
      <c r="B371" s="23">
        <v>1</v>
      </c>
      <c r="C371" s="23">
        <v>25</v>
      </c>
      <c r="D371" s="205" t="s">
        <v>5</v>
      </c>
      <c r="E371" s="205"/>
      <c r="F371" s="205"/>
      <c r="G371" s="205"/>
      <c r="H371" s="205"/>
      <c r="I371" s="205"/>
      <c r="J371" s="205"/>
      <c r="K371" s="205"/>
      <c r="L371" s="205"/>
      <c r="N371" s="23" t="s">
        <v>5</v>
      </c>
      <c r="O371" s="23" t="s">
        <v>321</v>
      </c>
      <c r="P371" s="23" t="s">
        <v>242</v>
      </c>
    </row>
    <row r="372" spans="1:16" ht="13.5">
      <c r="A372" s="23">
        <f t="shared" si="9"/>
        <v>23</v>
      </c>
      <c r="B372" s="23">
        <v>1</v>
      </c>
      <c r="C372" s="23">
        <v>26</v>
      </c>
      <c r="D372" s="205" t="s">
        <v>6</v>
      </c>
      <c r="E372" s="238"/>
      <c r="F372" s="205"/>
      <c r="G372" s="205"/>
      <c r="H372" s="205"/>
      <c r="I372" s="205"/>
      <c r="J372" s="205"/>
      <c r="K372" s="205"/>
      <c r="L372" s="205"/>
      <c r="N372" s="23" t="s">
        <v>6</v>
      </c>
      <c r="O372" s="23" t="s">
        <v>324</v>
      </c>
      <c r="P372" s="23" t="s">
        <v>243</v>
      </c>
    </row>
    <row r="373" spans="1:16" ht="13.5">
      <c r="A373" s="23">
        <f t="shared" si="9"/>
        <v>23</v>
      </c>
      <c r="B373" s="23">
        <v>1</v>
      </c>
      <c r="C373" s="23">
        <v>27</v>
      </c>
      <c r="D373" s="205" t="s">
        <v>7</v>
      </c>
      <c r="E373" s="238"/>
      <c r="F373" s="205"/>
      <c r="G373" s="205"/>
      <c r="H373" s="205"/>
      <c r="I373" s="205"/>
      <c r="J373" s="205"/>
      <c r="K373" s="205"/>
      <c r="L373" s="205"/>
      <c r="N373" s="23" t="s">
        <v>7</v>
      </c>
      <c r="O373" s="23" t="s">
        <v>327</v>
      </c>
      <c r="P373" s="23" t="s">
        <v>244</v>
      </c>
    </row>
    <row r="374" spans="1:16" ht="13.5">
      <c r="A374" s="23">
        <f t="shared" si="9"/>
        <v>23</v>
      </c>
      <c r="B374" s="23">
        <v>1</v>
      </c>
      <c r="C374" s="23">
        <v>28</v>
      </c>
      <c r="D374" s="205" t="s">
        <v>8</v>
      </c>
      <c r="E374" s="234"/>
      <c r="F374" s="205"/>
      <c r="G374" s="205"/>
      <c r="H374" s="205"/>
      <c r="I374" s="205"/>
      <c r="J374" s="205"/>
      <c r="K374" s="205"/>
      <c r="L374" s="205"/>
      <c r="N374" s="23" t="s">
        <v>8</v>
      </c>
      <c r="O374" s="23" t="s">
        <v>329</v>
      </c>
      <c r="P374" s="23" t="s">
        <v>330</v>
      </c>
    </row>
    <row r="375" spans="1:16" ht="13.5">
      <c r="A375" s="13">
        <f t="shared" si="9"/>
        <v>23</v>
      </c>
      <c r="B375" s="13">
        <v>1</v>
      </c>
      <c r="C375" s="13">
        <v>29</v>
      </c>
      <c r="D375" s="230" t="s">
        <v>402</v>
      </c>
      <c r="E375" s="231"/>
      <c r="F375" s="230" t="s">
        <v>230</v>
      </c>
      <c r="G375" s="230" t="s">
        <v>230</v>
      </c>
      <c r="H375" s="230" t="s">
        <v>230</v>
      </c>
      <c r="I375" s="230" t="s">
        <v>230</v>
      </c>
      <c r="J375" s="230" t="s">
        <v>230</v>
      </c>
      <c r="K375" s="230" t="s">
        <v>230</v>
      </c>
      <c r="L375" s="230" t="s">
        <v>230</v>
      </c>
      <c r="N375" s="23" t="s">
        <v>251</v>
      </c>
      <c r="O375" s="23" t="s">
        <v>315</v>
      </c>
      <c r="P375" s="23" t="s">
        <v>331</v>
      </c>
    </row>
    <row r="376" spans="1:16" ht="13.5">
      <c r="A376" s="13">
        <f t="shared" si="9"/>
        <v>23</v>
      </c>
      <c r="B376" s="13">
        <v>1</v>
      </c>
      <c r="C376" s="13">
        <v>30</v>
      </c>
      <c r="D376" s="230" t="s">
        <v>403</v>
      </c>
      <c r="E376" s="231"/>
      <c r="F376" s="230" t="s">
        <v>230</v>
      </c>
      <c r="G376" s="230" t="s">
        <v>230</v>
      </c>
      <c r="H376" s="230" t="s">
        <v>230</v>
      </c>
      <c r="I376" s="230" t="s">
        <v>230</v>
      </c>
      <c r="J376" s="230" t="s">
        <v>230</v>
      </c>
      <c r="K376" s="230" t="s">
        <v>230</v>
      </c>
      <c r="L376" s="230" t="s">
        <v>230</v>
      </c>
      <c r="N376" s="23" t="s">
        <v>2</v>
      </c>
      <c r="O376" s="23" t="s">
        <v>316</v>
      </c>
      <c r="P376" s="23" t="s">
        <v>332</v>
      </c>
    </row>
    <row r="377" spans="1:16" ht="13.5">
      <c r="A377" s="23">
        <f t="shared" si="9"/>
        <v>23</v>
      </c>
      <c r="B377" s="23">
        <v>1</v>
      </c>
      <c r="C377" s="23">
        <v>31</v>
      </c>
      <c r="D377" s="205" t="s">
        <v>0</v>
      </c>
      <c r="E377" s="234"/>
      <c r="F377" s="205"/>
      <c r="G377" s="205"/>
      <c r="H377" s="205"/>
      <c r="I377" s="205"/>
      <c r="J377" s="205"/>
      <c r="K377" s="205"/>
      <c r="L377" s="205"/>
      <c r="N377" s="23" t="s">
        <v>0</v>
      </c>
      <c r="O377" s="23" t="s">
        <v>318</v>
      </c>
      <c r="P377" s="23" t="s">
        <v>241</v>
      </c>
    </row>
    <row r="378" ht="13.5">
      <c r="O378" s="3"/>
    </row>
    <row r="379" ht="13.5">
      <c r="O379" s="3"/>
    </row>
    <row r="381" spans="1:4" ht="13.5">
      <c r="A381" s="546" t="s">
        <v>415</v>
      </c>
      <c r="B381" s="547"/>
      <c r="C381" s="548" t="s">
        <v>358</v>
      </c>
      <c r="D381" s="548"/>
    </row>
    <row r="382" spans="1:4" ht="13.5">
      <c r="A382" s="549"/>
      <c r="B382" s="549"/>
      <c r="C382" s="550"/>
      <c r="D382" s="550"/>
    </row>
    <row r="383" spans="1:15" ht="13.5">
      <c r="A383" s="260" t="s">
        <v>70</v>
      </c>
      <c r="B383" s="261"/>
      <c r="C383" s="261"/>
      <c r="D383" s="261"/>
      <c r="E383" s="262"/>
      <c r="F383" s="263" t="s">
        <v>121</v>
      </c>
      <c r="G383" s="263"/>
      <c r="H383" s="263"/>
      <c r="I383" s="263"/>
      <c r="J383" s="263"/>
      <c r="K383" s="263"/>
      <c r="L383" s="263"/>
      <c r="N383" s="25"/>
      <c r="O383" s="25"/>
    </row>
    <row r="384" spans="1:16" s="35" customFormat="1" ht="13.5">
      <c r="A384" s="34" t="s">
        <v>89</v>
      </c>
      <c r="B384" s="34" t="s">
        <v>0</v>
      </c>
      <c r="C384" s="34" t="s">
        <v>2</v>
      </c>
      <c r="D384" s="34" t="s">
        <v>90</v>
      </c>
      <c r="E384" s="229" t="s">
        <v>91</v>
      </c>
      <c r="F384" s="229" t="s">
        <v>40</v>
      </c>
      <c r="G384" s="229" t="s">
        <v>41</v>
      </c>
      <c r="H384" s="229" t="s">
        <v>42</v>
      </c>
      <c r="I384" s="229" t="s">
        <v>43</v>
      </c>
      <c r="J384" s="229" t="s">
        <v>44</v>
      </c>
      <c r="K384" s="229" t="s">
        <v>45</v>
      </c>
      <c r="L384" s="229" t="s">
        <v>236</v>
      </c>
      <c r="N384" s="34" t="s">
        <v>75</v>
      </c>
      <c r="O384" s="34" t="s">
        <v>76</v>
      </c>
      <c r="P384" s="34" t="s">
        <v>77</v>
      </c>
    </row>
    <row r="385" spans="1:16" ht="13.5">
      <c r="A385" s="23">
        <f>A377</f>
        <v>23</v>
      </c>
      <c r="B385" s="23">
        <v>2</v>
      </c>
      <c r="C385" s="23">
        <v>1</v>
      </c>
      <c r="D385" s="205" t="s">
        <v>349</v>
      </c>
      <c r="E385" s="205"/>
      <c r="F385" s="205"/>
      <c r="G385" s="205"/>
      <c r="H385" s="205"/>
      <c r="I385" s="205"/>
      <c r="J385" s="205"/>
      <c r="K385" s="205"/>
      <c r="L385" s="205"/>
      <c r="N385" s="23" t="s">
        <v>122</v>
      </c>
      <c r="O385" s="23" t="s">
        <v>270</v>
      </c>
      <c r="P385" s="23" t="s">
        <v>242</v>
      </c>
    </row>
    <row r="386" spans="1:16" ht="13.5">
      <c r="A386" s="23">
        <f>A385</f>
        <v>23</v>
      </c>
      <c r="B386" s="23">
        <v>2</v>
      </c>
      <c r="C386" s="23">
        <v>2</v>
      </c>
      <c r="D386" s="205" t="s">
        <v>6</v>
      </c>
      <c r="E386" s="205"/>
      <c r="F386" s="205"/>
      <c r="G386" s="205"/>
      <c r="H386" s="205"/>
      <c r="I386" s="205"/>
      <c r="J386" s="205"/>
      <c r="K386" s="205"/>
      <c r="L386" s="205"/>
      <c r="N386" s="23" t="s">
        <v>123</v>
      </c>
      <c r="O386" s="23" t="s">
        <v>272</v>
      </c>
      <c r="P386" s="23" t="s">
        <v>243</v>
      </c>
    </row>
    <row r="387" spans="1:16" ht="13.5">
      <c r="A387" s="23">
        <f aca="true" t="shared" si="10" ref="A387:A412">A386</f>
        <v>23</v>
      </c>
      <c r="B387" s="23">
        <v>2</v>
      </c>
      <c r="C387" s="23">
        <v>3</v>
      </c>
      <c r="D387" s="205" t="s">
        <v>7</v>
      </c>
      <c r="E387" s="205"/>
      <c r="F387" s="205"/>
      <c r="G387" s="205"/>
      <c r="H387" s="205"/>
      <c r="I387" s="205"/>
      <c r="J387" s="205"/>
      <c r="K387" s="205"/>
      <c r="L387" s="205"/>
      <c r="N387" s="23" t="s">
        <v>7</v>
      </c>
      <c r="O387" s="23" t="s">
        <v>286</v>
      </c>
      <c r="P387" s="23" t="s">
        <v>244</v>
      </c>
    </row>
    <row r="388" spans="1:16" ht="13.5">
      <c r="A388" s="23">
        <f t="shared" si="10"/>
        <v>23</v>
      </c>
      <c r="B388" s="23">
        <v>2</v>
      </c>
      <c r="C388" s="23">
        <v>4</v>
      </c>
      <c r="D388" s="205" t="s">
        <v>8</v>
      </c>
      <c r="E388" s="205"/>
      <c r="F388" s="205"/>
      <c r="G388" s="205"/>
      <c r="H388" s="205"/>
      <c r="I388" s="205"/>
      <c r="J388" s="205"/>
      <c r="K388" s="205"/>
      <c r="L388" s="205"/>
      <c r="N388" s="23" t="s">
        <v>8</v>
      </c>
      <c r="O388" s="23" t="s">
        <v>311</v>
      </c>
      <c r="P388" s="23" t="s">
        <v>245</v>
      </c>
    </row>
    <row r="389" spans="1:16" ht="13.5">
      <c r="A389" s="13">
        <f t="shared" si="10"/>
        <v>23</v>
      </c>
      <c r="B389" s="13">
        <v>2</v>
      </c>
      <c r="C389" s="13">
        <v>5</v>
      </c>
      <c r="D389" s="230" t="s">
        <v>394</v>
      </c>
      <c r="E389" s="231"/>
      <c r="F389" s="230" t="s">
        <v>230</v>
      </c>
      <c r="G389" s="230" t="s">
        <v>230</v>
      </c>
      <c r="H389" s="230" t="s">
        <v>230</v>
      </c>
      <c r="I389" s="230" t="s">
        <v>230</v>
      </c>
      <c r="J389" s="230" t="s">
        <v>230</v>
      </c>
      <c r="K389" s="230" t="s">
        <v>230</v>
      </c>
      <c r="L389" s="230" t="s">
        <v>230</v>
      </c>
      <c r="N389" s="23" t="s">
        <v>251</v>
      </c>
      <c r="O389" s="23" t="s">
        <v>313</v>
      </c>
      <c r="P389" s="23" t="s">
        <v>246</v>
      </c>
    </row>
    <row r="390" spans="1:16" ht="13.5">
      <c r="A390" s="13">
        <f t="shared" si="10"/>
        <v>23</v>
      </c>
      <c r="B390" s="13">
        <v>2</v>
      </c>
      <c r="C390" s="13">
        <v>6</v>
      </c>
      <c r="D390" s="230" t="s">
        <v>395</v>
      </c>
      <c r="E390" s="231"/>
      <c r="F390" s="230" t="s">
        <v>230</v>
      </c>
      <c r="G390" s="230" t="s">
        <v>230</v>
      </c>
      <c r="H390" s="230" t="s">
        <v>230</v>
      </c>
      <c r="I390" s="230" t="s">
        <v>230</v>
      </c>
      <c r="J390" s="230" t="s">
        <v>230</v>
      </c>
      <c r="K390" s="230" t="s">
        <v>230</v>
      </c>
      <c r="L390" s="230" t="s">
        <v>230</v>
      </c>
      <c r="N390" s="23" t="s">
        <v>2</v>
      </c>
      <c r="O390" s="23" t="s">
        <v>277</v>
      </c>
      <c r="P390" s="23" t="s">
        <v>240</v>
      </c>
    </row>
    <row r="391" spans="1:16" ht="13.5">
      <c r="A391" s="23">
        <f t="shared" si="10"/>
        <v>23</v>
      </c>
      <c r="B391" s="23">
        <v>2</v>
      </c>
      <c r="C391" s="23">
        <v>7</v>
      </c>
      <c r="D391" s="205" t="s">
        <v>0</v>
      </c>
      <c r="E391" s="234"/>
      <c r="F391" s="205"/>
      <c r="G391" s="205"/>
      <c r="H391" s="205"/>
      <c r="I391" s="205"/>
      <c r="J391" s="205"/>
      <c r="K391" s="205"/>
      <c r="L391" s="205"/>
      <c r="N391" s="23" t="s">
        <v>0</v>
      </c>
      <c r="O391" s="23" t="s">
        <v>268</v>
      </c>
      <c r="P391" s="23" t="s">
        <v>241</v>
      </c>
    </row>
    <row r="392" spans="1:16" ht="13.5">
      <c r="A392" s="23">
        <f t="shared" si="10"/>
        <v>23</v>
      </c>
      <c r="B392" s="23">
        <v>2</v>
      </c>
      <c r="C392" s="23">
        <v>8</v>
      </c>
      <c r="D392" s="205" t="s">
        <v>5</v>
      </c>
      <c r="E392" s="205"/>
      <c r="F392" s="205"/>
      <c r="G392" s="205"/>
      <c r="H392" s="205"/>
      <c r="I392" s="205"/>
      <c r="J392" s="205"/>
      <c r="K392" s="205"/>
      <c r="L392" s="205"/>
      <c r="N392" s="23" t="s">
        <v>5</v>
      </c>
      <c r="O392" s="23" t="s">
        <v>281</v>
      </c>
      <c r="P392" s="23" t="s">
        <v>242</v>
      </c>
    </row>
    <row r="393" spans="1:16" ht="13.5">
      <c r="A393" s="23">
        <f t="shared" si="10"/>
        <v>23</v>
      </c>
      <c r="B393" s="23">
        <v>2</v>
      </c>
      <c r="C393" s="23">
        <v>9</v>
      </c>
      <c r="D393" s="205" t="s">
        <v>6</v>
      </c>
      <c r="E393" s="205"/>
      <c r="F393" s="205"/>
      <c r="G393" s="205"/>
      <c r="H393" s="205"/>
      <c r="I393" s="205"/>
      <c r="J393" s="205"/>
      <c r="K393" s="205"/>
      <c r="L393" s="205"/>
      <c r="N393" s="23" t="s">
        <v>6</v>
      </c>
      <c r="O393" s="23" t="s">
        <v>272</v>
      </c>
      <c r="P393" s="23" t="s">
        <v>243</v>
      </c>
    </row>
    <row r="394" spans="1:16" ht="13.5">
      <c r="A394" s="23">
        <f t="shared" si="10"/>
        <v>23</v>
      </c>
      <c r="B394" s="23">
        <v>2</v>
      </c>
      <c r="C394" s="23">
        <v>10</v>
      </c>
      <c r="D394" s="205" t="s">
        <v>7</v>
      </c>
      <c r="E394" s="234"/>
      <c r="F394" s="205"/>
      <c r="G394" s="205"/>
      <c r="H394" s="205"/>
      <c r="I394" s="205"/>
      <c r="J394" s="205"/>
      <c r="K394" s="205"/>
      <c r="L394" s="205"/>
      <c r="N394" s="23" t="s">
        <v>7</v>
      </c>
      <c r="O394" s="23" t="s">
        <v>286</v>
      </c>
      <c r="P394" s="23" t="s">
        <v>244</v>
      </c>
    </row>
    <row r="395" spans="1:16" ht="13.5">
      <c r="A395" s="13">
        <f t="shared" si="10"/>
        <v>23</v>
      </c>
      <c r="B395" s="13">
        <v>2</v>
      </c>
      <c r="C395" s="13">
        <v>11</v>
      </c>
      <c r="D395" s="230" t="s">
        <v>400</v>
      </c>
      <c r="E395" s="231" t="s">
        <v>120</v>
      </c>
      <c r="F395" s="230" t="s">
        <v>230</v>
      </c>
      <c r="G395" s="230" t="s">
        <v>230</v>
      </c>
      <c r="H395" s="230" t="s">
        <v>230</v>
      </c>
      <c r="I395" s="230" t="s">
        <v>230</v>
      </c>
      <c r="J395" s="230" t="s">
        <v>230</v>
      </c>
      <c r="K395" s="230" t="s">
        <v>230</v>
      </c>
      <c r="L395" s="230" t="s">
        <v>230</v>
      </c>
      <c r="N395" s="13" t="s">
        <v>289</v>
      </c>
      <c r="O395" s="13" t="s">
        <v>311</v>
      </c>
      <c r="P395" s="13" t="s">
        <v>312</v>
      </c>
    </row>
    <row r="396" spans="1:16" ht="13.5">
      <c r="A396" s="13">
        <f t="shared" si="10"/>
        <v>23</v>
      </c>
      <c r="B396" s="13">
        <v>2</v>
      </c>
      <c r="C396" s="13">
        <v>12</v>
      </c>
      <c r="D396" s="230" t="s">
        <v>394</v>
      </c>
      <c r="E396" s="231"/>
      <c r="F396" s="230" t="s">
        <v>230</v>
      </c>
      <c r="G396" s="230" t="s">
        <v>230</v>
      </c>
      <c r="H396" s="230" t="s">
        <v>230</v>
      </c>
      <c r="I396" s="230" t="s">
        <v>230</v>
      </c>
      <c r="J396" s="230" t="s">
        <v>230</v>
      </c>
      <c r="K396" s="230" t="s">
        <v>230</v>
      </c>
      <c r="L396" s="230" t="s">
        <v>230</v>
      </c>
      <c r="N396" s="23" t="s">
        <v>251</v>
      </c>
      <c r="O396" s="23" t="s">
        <v>313</v>
      </c>
      <c r="P396" s="23" t="s">
        <v>246</v>
      </c>
    </row>
    <row r="397" spans="1:16" ht="13.5">
      <c r="A397" s="13">
        <f t="shared" si="10"/>
        <v>23</v>
      </c>
      <c r="B397" s="13">
        <v>2</v>
      </c>
      <c r="C397" s="13">
        <v>13</v>
      </c>
      <c r="D397" s="230" t="s">
        <v>395</v>
      </c>
      <c r="E397" s="231"/>
      <c r="F397" s="230" t="s">
        <v>230</v>
      </c>
      <c r="G397" s="230" t="s">
        <v>230</v>
      </c>
      <c r="H397" s="230" t="s">
        <v>230</v>
      </c>
      <c r="I397" s="230" t="s">
        <v>230</v>
      </c>
      <c r="J397" s="230" t="s">
        <v>230</v>
      </c>
      <c r="K397" s="230" t="s">
        <v>230</v>
      </c>
      <c r="L397" s="230" t="s">
        <v>230</v>
      </c>
      <c r="N397" s="23" t="s">
        <v>2</v>
      </c>
      <c r="O397" s="23" t="s">
        <v>277</v>
      </c>
      <c r="P397" s="23" t="s">
        <v>240</v>
      </c>
    </row>
    <row r="398" spans="1:16" ht="13.5">
      <c r="A398" s="23">
        <f t="shared" si="10"/>
        <v>23</v>
      </c>
      <c r="B398" s="23">
        <v>2</v>
      </c>
      <c r="C398" s="23">
        <v>14</v>
      </c>
      <c r="D398" s="205" t="s">
        <v>0</v>
      </c>
      <c r="E398" s="205"/>
      <c r="F398" s="205"/>
      <c r="G398" s="205"/>
      <c r="H398" s="205"/>
      <c r="I398" s="205"/>
      <c r="J398" s="205"/>
      <c r="K398" s="205"/>
      <c r="L398" s="205"/>
      <c r="N398" s="23" t="s">
        <v>0</v>
      </c>
      <c r="O398" s="23" t="s">
        <v>268</v>
      </c>
      <c r="P398" s="23" t="s">
        <v>241</v>
      </c>
    </row>
    <row r="399" spans="1:16" ht="13.5">
      <c r="A399" s="23">
        <f t="shared" si="10"/>
        <v>23</v>
      </c>
      <c r="B399" s="23">
        <v>2</v>
      </c>
      <c r="C399" s="23">
        <v>15</v>
      </c>
      <c r="D399" s="205" t="s">
        <v>5</v>
      </c>
      <c r="E399" s="205"/>
      <c r="F399" s="205"/>
      <c r="G399" s="205"/>
      <c r="H399" s="205"/>
      <c r="I399" s="205"/>
      <c r="J399" s="205"/>
      <c r="K399" s="205"/>
      <c r="L399" s="205"/>
      <c r="N399" s="23" t="s">
        <v>5</v>
      </c>
      <c r="O399" s="23" t="s">
        <v>281</v>
      </c>
      <c r="P399" s="23" t="s">
        <v>242</v>
      </c>
    </row>
    <row r="400" spans="1:16" ht="13.5">
      <c r="A400" s="23">
        <f t="shared" si="10"/>
        <v>23</v>
      </c>
      <c r="B400" s="23">
        <v>2</v>
      </c>
      <c r="C400" s="23">
        <v>16</v>
      </c>
      <c r="D400" s="205" t="s">
        <v>6</v>
      </c>
      <c r="E400" s="205"/>
      <c r="F400" s="205"/>
      <c r="G400" s="205"/>
      <c r="H400" s="205"/>
      <c r="I400" s="205"/>
      <c r="J400" s="205"/>
      <c r="K400" s="205"/>
      <c r="L400" s="205"/>
      <c r="N400" s="23" t="s">
        <v>6</v>
      </c>
      <c r="O400" s="23" t="s">
        <v>272</v>
      </c>
      <c r="P400" s="23" t="s">
        <v>243</v>
      </c>
    </row>
    <row r="401" spans="1:16" ht="13.5">
      <c r="A401" s="23">
        <f t="shared" si="10"/>
        <v>23</v>
      </c>
      <c r="B401" s="23">
        <v>2</v>
      </c>
      <c r="C401" s="23">
        <v>17</v>
      </c>
      <c r="D401" s="205" t="s">
        <v>7</v>
      </c>
      <c r="E401" s="234"/>
      <c r="F401" s="205"/>
      <c r="G401" s="205"/>
      <c r="H401" s="205"/>
      <c r="I401" s="205"/>
      <c r="J401" s="205"/>
      <c r="K401" s="205"/>
      <c r="L401" s="205"/>
      <c r="N401" s="23" t="s">
        <v>7</v>
      </c>
      <c r="O401" s="23" t="s">
        <v>286</v>
      </c>
      <c r="P401" s="23" t="s">
        <v>244</v>
      </c>
    </row>
    <row r="402" spans="1:16" ht="13.5">
      <c r="A402" s="23">
        <f t="shared" si="10"/>
        <v>23</v>
      </c>
      <c r="B402" s="23">
        <v>2</v>
      </c>
      <c r="C402" s="23">
        <v>18</v>
      </c>
      <c r="D402" s="205" t="s">
        <v>8</v>
      </c>
      <c r="E402" s="233"/>
      <c r="F402" s="205"/>
      <c r="G402" s="205"/>
      <c r="H402" s="205"/>
      <c r="I402" s="205"/>
      <c r="J402" s="205"/>
      <c r="K402" s="205"/>
      <c r="L402" s="205"/>
      <c r="N402" s="23" t="s">
        <v>8</v>
      </c>
      <c r="O402" s="23" t="s">
        <v>311</v>
      </c>
      <c r="P402" s="23" t="s">
        <v>245</v>
      </c>
    </row>
    <row r="403" spans="1:16" ht="13.5">
      <c r="A403" s="13">
        <f t="shared" si="10"/>
        <v>23</v>
      </c>
      <c r="B403" s="13">
        <v>2</v>
      </c>
      <c r="C403" s="13">
        <v>19</v>
      </c>
      <c r="D403" s="230" t="s">
        <v>394</v>
      </c>
      <c r="E403" s="231"/>
      <c r="F403" s="230" t="s">
        <v>230</v>
      </c>
      <c r="G403" s="230" t="s">
        <v>230</v>
      </c>
      <c r="H403" s="230" t="s">
        <v>230</v>
      </c>
      <c r="I403" s="230" t="s">
        <v>230</v>
      </c>
      <c r="J403" s="230" t="s">
        <v>230</v>
      </c>
      <c r="K403" s="230" t="s">
        <v>230</v>
      </c>
      <c r="L403" s="230" t="s">
        <v>230</v>
      </c>
      <c r="N403" s="23" t="s">
        <v>251</v>
      </c>
      <c r="O403" s="23" t="s">
        <v>313</v>
      </c>
      <c r="P403" s="23" t="s">
        <v>246</v>
      </c>
    </row>
    <row r="404" spans="1:16" ht="13.5">
      <c r="A404" s="13">
        <f t="shared" si="10"/>
        <v>23</v>
      </c>
      <c r="B404" s="13">
        <v>2</v>
      </c>
      <c r="C404" s="13">
        <v>20</v>
      </c>
      <c r="D404" s="230" t="s">
        <v>395</v>
      </c>
      <c r="E404" s="231"/>
      <c r="F404" s="230" t="s">
        <v>230</v>
      </c>
      <c r="G404" s="230" t="s">
        <v>230</v>
      </c>
      <c r="H404" s="230" t="s">
        <v>230</v>
      </c>
      <c r="I404" s="230" t="s">
        <v>230</v>
      </c>
      <c r="J404" s="230" t="s">
        <v>230</v>
      </c>
      <c r="K404" s="230" t="s">
        <v>230</v>
      </c>
      <c r="L404" s="230" t="s">
        <v>230</v>
      </c>
      <c r="N404" s="23" t="s">
        <v>2</v>
      </c>
      <c r="O404" s="23" t="s">
        <v>277</v>
      </c>
      <c r="P404" s="23" t="s">
        <v>240</v>
      </c>
    </row>
    <row r="405" spans="1:16" ht="13.5">
      <c r="A405" s="23">
        <f t="shared" si="10"/>
        <v>23</v>
      </c>
      <c r="B405" s="23">
        <v>2</v>
      </c>
      <c r="C405" s="23">
        <v>21</v>
      </c>
      <c r="D405" s="205" t="s">
        <v>0</v>
      </c>
      <c r="E405" s="205"/>
      <c r="F405" s="205"/>
      <c r="G405" s="205"/>
      <c r="H405" s="205"/>
      <c r="I405" s="205"/>
      <c r="J405" s="205"/>
      <c r="K405" s="205"/>
      <c r="L405" s="205"/>
      <c r="N405" s="23" t="s">
        <v>0</v>
      </c>
      <c r="O405" s="23" t="s">
        <v>268</v>
      </c>
      <c r="P405" s="23" t="s">
        <v>241</v>
      </c>
    </row>
    <row r="406" spans="1:16" ht="13.5">
      <c r="A406" s="23">
        <f t="shared" si="10"/>
        <v>23</v>
      </c>
      <c r="B406" s="23">
        <v>2</v>
      </c>
      <c r="C406" s="23">
        <v>22</v>
      </c>
      <c r="D406" s="205" t="s">
        <v>5</v>
      </c>
      <c r="E406" s="205"/>
      <c r="F406" s="205"/>
      <c r="G406" s="205"/>
      <c r="H406" s="205"/>
      <c r="I406" s="205"/>
      <c r="J406" s="205"/>
      <c r="K406" s="205"/>
      <c r="L406" s="205"/>
      <c r="N406" s="23" t="s">
        <v>5</v>
      </c>
      <c r="O406" s="23" t="s">
        <v>281</v>
      </c>
      <c r="P406" s="23" t="s">
        <v>242</v>
      </c>
    </row>
    <row r="407" spans="1:16" ht="13.5">
      <c r="A407" s="23">
        <f t="shared" si="10"/>
        <v>23</v>
      </c>
      <c r="B407" s="23">
        <v>2</v>
      </c>
      <c r="C407" s="23">
        <v>23</v>
      </c>
      <c r="D407" s="205" t="s">
        <v>6</v>
      </c>
      <c r="E407" s="234"/>
      <c r="F407" s="205"/>
      <c r="G407" s="205"/>
      <c r="H407" s="205"/>
      <c r="I407" s="205"/>
      <c r="J407" s="205"/>
      <c r="K407" s="205"/>
      <c r="L407" s="205"/>
      <c r="N407" s="23" t="s">
        <v>6</v>
      </c>
      <c r="O407" s="23" t="s">
        <v>272</v>
      </c>
      <c r="P407" s="23" t="s">
        <v>243</v>
      </c>
    </row>
    <row r="408" spans="1:16" ht="13.5">
      <c r="A408" s="23">
        <f t="shared" si="10"/>
        <v>23</v>
      </c>
      <c r="B408" s="23">
        <v>2</v>
      </c>
      <c r="C408" s="23">
        <v>24</v>
      </c>
      <c r="D408" s="205" t="s">
        <v>7</v>
      </c>
      <c r="E408" s="234"/>
      <c r="F408" s="205"/>
      <c r="G408" s="205"/>
      <c r="H408" s="205"/>
      <c r="I408" s="205"/>
      <c r="J408" s="205"/>
      <c r="K408" s="205"/>
      <c r="L408" s="205"/>
      <c r="N408" s="23" t="s">
        <v>7</v>
      </c>
      <c r="O408" s="23" t="s">
        <v>286</v>
      </c>
      <c r="P408" s="23" t="s">
        <v>244</v>
      </c>
    </row>
    <row r="409" spans="1:16" ht="13.5">
      <c r="A409" s="23">
        <f t="shared" si="10"/>
        <v>23</v>
      </c>
      <c r="B409" s="23">
        <v>2</v>
      </c>
      <c r="C409" s="23">
        <v>25</v>
      </c>
      <c r="D409" s="205" t="s">
        <v>8</v>
      </c>
      <c r="E409" s="205"/>
      <c r="F409" s="205"/>
      <c r="G409" s="205"/>
      <c r="H409" s="205"/>
      <c r="I409" s="205"/>
      <c r="J409" s="205"/>
      <c r="K409" s="205"/>
      <c r="L409" s="205"/>
      <c r="N409" s="23" t="s">
        <v>8</v>
      </c>
      <c r="O409" s="23" t="s">
        <v>311</v>
      </c>
      <c r="P409" s="23" t="s">
        <v>245</v>
      </c>
    </row>
    <row r="410" spans="1:16" ht="13.5">
      <c r="A410" s="13">
        <f t="shared" si="10"/>
        <v>23</v>
      </c>
      <c r="B410" s="13">
        <v>2</v>
      </c>
      <c r="C410" s="13">
        <v>26</v>
      </c>
      <c r="D410" s="230" t="s">
        <v>394</v>
      </c>
      <c r="E410" s="231"/>
      <c r="F410" s="230" t="s">
        <v>230</v>
      </c>
      <c r="G410" s="230" t="s">
        <v>230</v>
      </c>
      <c r="H410" s="230" t="s">
        <v>230</v>
      </c>
      <c r="I410" s="230" t="s">
        <v>230</v>
      </c>
      <c r="J410" s="230" t="s">
        <v>230</v>
      </c>
      <c r="K410" s="230" t="s">
        <v>230</v>
      </c>
      <c r="L410" s="230" t="s">
        <v>230</v>
      </c>
      <c r="N410" s="23" t="s">
        <v>251</v>
      </c>
      <c r="O410" s="23" t="s">
        <v>313</v>
      </c>
      <c r="P410" s="23" t="s">
        <v>246</v>
      </c>
    </row>
    <row r="411" spans="1:16" ht="13.5">
      <c r="A411" s="13">
        <f>A410</f>
        <v>23</v>
      </c>
      <c r="B411" s="13">
        <v>2</v>
      </c>
      <c r="C411" s="13">
        <v>28</v>
      </c>
      <c r="D411" s="230" t="s">
        <v>395</v>
      </c>
      <c r="E411" s="231"/>
      <c r="F411" s="230" t="s">
        <v>230</v>
      </c>
      <c r="G411" s="230" t="s">
        <v>230</v>
      </c>
      <c r="H411" s="230" t="s">
        <v>230</v>
      </c>
      <c r="I411" s="230" t="s">
        <v>230</v>
      </c>
      <c r="J411" s="230" t="s">
        <v>230</v>
      </c>
      <c r="K411" s="230" t="s">
        <v>230</v>
      </c>
      <c r="L411" s="230" t="s">
        <v>230</v>
      </c>
      <c r="N411" s="23" t="s">
        <v>2</v>
      </c>
      <c r="O411" s="23" t="s">
        <v>277</v>
      </c>
      <c r="P411" s="23" t="s">
        <v>240</v>
      </c>
    </row>
    <row r="412" spans="1:16" ht="13.5">
      <c r="A412" s="23">
        <f t="shared" si="10"/>
        <v>23</v>
      </c>
      <c r="B412" s="23">
        <v>2</v>
      </c>
      <c r="C412" s="23">
        <v>28</v>
      </c>
      <c r="D412" s="205" t="s">
        <v>0</v>
      </c>
      <c r="E412" s="234"/>
      <c r="F412" s="205"/>
      <c r="G412" s="205"/>
      <c r="H412" s="205"/>
      <c r="I412" s="205"/>
      <c r="J412" s="205"/>
      <c r="K412" s="205"/>
      <c r="L412" s="205"/>
      <c r="N412" s="23" t="s">
        <v>0</v>
      </c>
      <c r="O412" s="23" t="s">
        <v>268</v>
      </c>
      <c r="P412" s="23" t="s">
        <v>241</v>
      </c>
    </row>
    <row r="413" spans="1:16" ht="13.5">
      <c r="A413" s="23"/>
      <c r="B413" s="23"/>
      <c r="C413" s="23"/>
      <c r="D413" s="205"/>
      <c r="E413" s="234"/>
      <c r="F413" s="205"/>
      <c r="G413" s="205"/>
      <c r="H413" s="205"/>
      <c r="I413" s="205"/>
      <c r="J413" s="205"/>
      <c r="K413" s="205"/>
      <c r="L413" s="205"/>
      <c r="N413" s="23"/>
      <c r="O413" s="23"/>
      <c r="P413" s="23"/>
    </row>
    <row r="414" spans="1:16" ht="13.5">
      <c r="A414" s="23"/>
      <c r="B414" s="23"/>
      <c r="C414" s="23"/>
      <c r="D414" s="205"/>
      <c r="E414" s="234"/>
      <c r="F414" s="205"/>
      <c r="G414" s="205"/>
      <c r="H414" s="205"/>
      <c r="I414" s="205"/>
      <c r="J414" s="205"/>
      <c r="K414" s="205"/>
      <c r="L414" s="205"/>
      <c r="N414" s="23"/>
      <c r="O414" s="23"/>
      <c r="P414" s="23"/>
    </row>
    <row r="415" spans="1:16" ht="13.5">
      <c r="A415" s="23"/>
      <c r="B415" s="23"/>
      <c r="C415" s="23"/>
      <c r="D415" s="205"/>
      <c r="E415" s="234"/>
      <c r="F415" s="205"/>
      <c r="G415" s="205"/>
      <c r="H415" s="205"/>
      <c r="I415" s="205"/>
      <c r="J415" s="205"/>
      <c r="K415" s="205"/>
      <c r="L415" s="205"/>
      <c r="N415" s="23"/>
      <c r="O415" s="23"/>
      <c r="P415" s="23"/>
    </row>
    <row r="419" spans="1:4" ht="13.5">
      <c r="A419" s="546" t="s">
        <v>416</v>
      </c>
      <c r="B419" s="547"/>
      <c r="C419" s="548" t="s">
        <v>358</v>
      </c>
      <c r="D419" s="548"/>
    </row>
    <row r="420" spans="1:4" ht="13.5">
      <c r="A420" s="549"/>
      <c r="B420" s="549"/>
      <c r="C420" s="550"/>
      <c r="D420" s="550"/>
    </row>
    <row r="421" spans="1:15" ht="13.5">
      <c r="A421" s="260" t="s">
        <v>70</v>
      </c>
      <c r="B421" s="261"/>
      <c r="C421" s="261"/>
      <c r="D421" s="261"/>
      <c r="E421" s="262"/>
      <c r="F421" s="263" t="s">
        <v>121</v>
      </c>
      <c r="G421" s="263"/>
      <c r="H421" s="263"/>
      <c r="I421" s="263"/>
      <c r="J421" s="263"/>
      <c r="K421" s="263"/>
      <c r="L421" s="263"/>
      <c r="N421" s="25"/>
      <c r="O421" s="25"/>
    </row>
    <row r="422" spans="1:16" s="35" customFormat="1" ht="13.5">
      <c r="A422" s="34" t="s">
        <v>89</v>
      </c>
      <c r="B422" s="34" t="s">
        <v>0</v>
      </c>
      <c r="C422" s="34" t="s">
        <v>2</v>
      </c>
      <c r="D422" s="34" t="s">
        <v>90</v>
      </c>
      <c r="E422" s="229" t="s">
        <v>91</v>
      </c>
      <c r="F422" s="229" t="s">
        <v>40</v>
      </c>
      <c r="G422" s="229" t="s">
        <v>41</v>
      </c>
      <c r="H422" s="229" t="s">
        <v>42</v>
      </c>
      <c r="I422" s="229" t="s">
        <v>43</v>
      </c>
      <c r="J422" s="229" t="s">
        <v>44</v>
      </c>
      <c r="K422" s="229" t="s">
        <v>45</v>
      </c>
      <c r="L422" s="229" t="s">
        <v>236</v>
      </c>
      <c r="N422" s="34" t="s">
        <v>75</v>
      </c>
      <c r="O422" s="34" t="s">
        <v>76</v>
      </c>
      <c r="P422" s="34" t="s">
        <v>77</v>
      </c>
    </row>
    <row r="423" spans="1:16" ht="13.5">
      <c r="A423" s="23">
        <f>A412</f>
        <v>23</v>
      </c>
      <c r="B423" s="23">
        <v>3</v>
      </c>
      <c r="C423" s="23">
        <v>1</v>
      </c>
      <c r="D423" s="205" t="s">
        <v>349</v>
      </c>
      <c r="E423" s="205"/>
      <c r="F423" s="205"/>
      <c r="G423" s="205"/>
      <c r="H423" s="205"/>
      <c r="I423" s="205"/>
      <c r="J423" s="205"/>
      <c r="K423" s="205"/>
      <c r="L423" s="205"/>
      <c r="N423" s="23" t="s">
        <v>122</v>
      </c>
      <c r="O423" s="23" t="s">
        <v>270</v>
      </c>
      <c r="P423" s="23" t="s">
        <v>242</v>
      </c>
    </row>
    <row r="424" spans="1:16" ht="13.5">
      <c r="A424" s="23">
        <f>A423</f>
        <v>23</v>
      </c>
      <c r="B424" s="23">
        <v>3</v>
      </c>
      <c r="C424" s="23">
        <v>2</v>
      </c>
      <c r="D424" s="205" t="s">
        <v>6</v>
      </c>
      <c r="E424" s="205"/>
      <c r="F424" s="205"/>
      <c r="G424" s="205"/>
      <c r="H424" s="205"/>
      <c r="I424" s="205"/>
      <c r="J424" s="205"/>
      <c r="K424" s="205"/>
      <c r="L424" s="205"/>
      <c r="N424" s="23" t="s">
        <v>6</v>
      </c>
      <c r="O424" s="23" t="s">
        <v>333</v>
      </c>
      <c r="P424" s="23" t="s">
        <v>243</v>
      </c>
    </row>
    <row r="425" spans="1:16" ht="13.5">
      <c r="A425" s="23">
        <f aca="true" t="shared" si="11" ref="A425:A453">A424</f>
        <v>23</v>
      </c>
      <c r="B425" s="23">
        <v>3</v>
      </c>
      <c r="C425" s="23">
        <v>3</v>
      </c>
      <c r="D425" s="205" t="s">
        <v>7</v>
      </c>
      <c r="E425" s="205"/>
      <c r="F425" s="205"/>
      <c r="G425" s="205"/>
      <c r="H425" s="205"/>
      <c r="I425" s="205"/>
      <c r="J425" s="205"/>
      <c r="K425" s="205"/>
      <c r="L425" s="205"/>
      <c r="N425" s="23" t="s">
        <v>7</v>
      </c>
      <c r="O425" s="23" t="s">
        <v>334</v>
      </c>
      <c r="P425" s="23" t="s">
        <v>244</v>
      </c>
    </row>
    <row r="426" spans="1:16" ht="13.5">
      <c r="A426" s="23">
        <f t="shared" si="11"/>
        <v>23</v>
      </c>
      <c r="B426" s="23">
        <v>3</v>
      </c>
      <c r="C426" s="23">
        <v>4</v>
      </c>
      <c r="D426" s="205" t="s">
        <v>8</v>
      </c>
      <c r="E426" s="205"/>
      <c r="F426" s="205"/>
      <c r="G426" s="205"/>
      <c r="H426" s="205"/>
      <c r="I426" s="205"/>
      <c r="J426" s="205"/>
      <c r="K426" s="205"/>
      <c r="L426" s="205"/>
      <c r="N426" s="23" t="s">
        <v>8</v>
      </c>
      <c r="O426" s="23" t="s">
        <v>335</v>
      </c>
      <c r="P426" s="23" t="s">
        <v>245</v>
      </c>
    </row>
    <row r="427" spans="1:16" ht="13.5">
      <c r="A427" s="13">
        <f t="shared" si="11"/>
        <v>23</v>
      </c>
      <c r="B427" s="13">
        <v>3</v>
      </c>
      <c r="C427" s="13">
        <v>5</v>
      </c>
      <c r="D427" s="230" t="s">
        <v>394</v>
      </c>
      <c r="E427" s="231"/>
      <c r="F427" s="230" t="s">
        <v>230</v>
      </c>
      <c r="G427" s="230" t="s">
        <v>230</v>
      </c>
      <c r="H427" s="230" t="s">
        <v>230</v>
      </c>
      <c r="I427" s="230" t="s">
        <v>230</v>
      </c>
      <c r="J427" s="230" t="s">
        <v>230</v>
      </c>
      <c r="K427" s="230" t="s">
        <v>230</v>
      </c>
      <c r="L427" s="230" t="s">
        <v>230</v>
      </c>
      <c r="N427" s="23" t="s">
        <v>251</v>
      </c>
      <c r="O427" s="23" t="s">
        <v>336</v>
      </c>
      <c r="P427" s="23" t="s">
        <v>246</v>
      </c>
    </row>
    <row r="428" spans="1:16" ht="13.5">
      <c r="A428" s="13">
        <f t="shared" si="11"/>
        <v>23</v>
      </c>
      <c r="B428" s="13">
        <v>3</v>
      </c>
      <c r="C428" s="13">
        <v>6</v>
      </c>
      <c r="D428" s="230" t="s">
        <v>395</v>
      </c>
      <c r="E428" s="231"/>
      <c r="F428" s="230" t="s">
        <v>230</v>
      </c>
      <c r="G428" s="230" t="s">
        <v>230</v>
      </c>
      <c r="H428" s="230" t="s">
        <v>230</v>
      </c>
      <c r="I428" s="230" t="s">
        <v>230</v>
      </c>
      <c r="J428" s="230" t="s">
        <v>230</v>
      </c>
      <c r="K428" s="230" t="s">
        <v>230</v>
      </c>
      <c r="L428" s="230" t="s">
        <v>230</v>
      </c>
      <c r="N428" s="23" t="s">
        <v>2</v>
      </c>
      <c r="O428" s="23" t="s">
        <v>337</v>
      </c>
      <c r="P428" s="23" t="s">
        <v>240</v>
      </c>
    </row>
    <row r="429" spans="1:16" ht="13.5">
      <c r="A429" s="23">
        <f t="shared" si="11"/>
        <v>23</v>
      </c>
      <c r="B429" s="23">
        <v>3</v>
      </c>
      <c r="C429" s="23">
        <v>7</v>
      </c>
      <c r="D429" s="205" t="s">
        <v>0</v>
      </c>
      <c r="E429" s="234"/>
      <c r="F429" s="205"/>
      <c r="G429" s="205"/>
      <c r="H429" s="205"/>
      <c r="I429" s="205"/>
      <c r="J429" s="205"/>
      <c r="K429" s="205"/>
      <c r="L429" s="205"/>
      <c r="N429" s="23" t="s">
        <v>0</v>
      </c>
      <c r="O429" s="23" t="s">
        <v>338</v>
      </c>
      <c r="P429" s="23" t="s">
        <v>241</v>
      </c>
    </row>
    <row r="430" spans="1:16" ht="13.5">
      <c r="A430" s="23">
        <f t="shared" si="11"/>
        <v>23</v>
      </c>
      <c r="B430" s="23">
        <v>3</v>
      </c>
      <c r="C430" s="23">
        <v>8</v>
      </c>
      <c r="D430" s="205" t="s">
        <v>5</v>
      </c>
      <c r="E430" s="205"/>
      <c r="F430" s="205"/>
      <c r="G430" s="205"/>
      <c r="H430" s="205"/>
      <c r="I430" s="205"/>
      <c r="J430" s="205"/>
      <c r="K430" s="205"/>
      <c r="L430" s="205"/>
      <c r="N430" s="23" t="s">
        <v>5</v>
      </c>
      <c r="O430" s="23" t="s">
        <v>270</v>
      </c>
      <c r="P430" s="23" t="s">
        <v>242</v>
      </c>
    </row>
    <row r="431" spans="1:16" ht="13.5">
      <c r="A431" s="23">
        <f t="shared" si="11"/>
        <v>23</v>
      </c>
      <c r="B431" s="23">
        <v>3</v>
      </c>
      <c r="C431" s="23">
        <v>9</v>
      </c>
      <c r="D431" s="205" t="s">
        <v>6</v>
      </c>
      <c r="E431" s="234"/>
      <c r="F431" s="205"/>
      <c r="G431" s="205"/>
      <c r="H431" s="205"/>
      <c r="I431" s="205"/>
      <c r="J431" s="205"/>
      <c r="K431" s="205"/>
      <c r="L431" s="205"/>
      <c r="N431" s="23" t="s">
        <v>6</v>
      </c>
      <c r="O431" s="23" t="s">
        <v>333</v>
      </c>
      <c r="P431" s="23" t="s">
        <v>243</v>
      </c>
    </row>
    <row r="432" spans="1:16" ht="13.5">
      <c r="A432" s="23">
        <f t="shared" si="11"/>
        <v>23</v>
      </c>
      <c r="B432" s="23">
        <v>3</v>
      </c>
      <c r="C432" s="23">
        <v>10</v>
      </c>
      <c r="D432" s="205" t="s">
        <v>7</v>
      </c>
      <c r="E432" s="233"/>
      <c r="F432" s="205"/>
      <c r="G432" s="205"/>
      <c r="H432" s="205"/>
      <c r="I432" s="205"/>
      <c r="J432" s="205"/>
      <c r="K432" s="205"/>
      <c r="L432" s="205"/>
      <c r="N432" s="23" t="s">
        <v>7</v>
      </c>
      <c r="O432" s="23" t="s">
        <v>334</v>
      </c>
      <c r="P432" s="23" t="s">
        <v>244</v>
      </c>
    </row>
    <row r="433" spans="1:16" ht="13.5">
      <c r="A433" s="23">
        <f t="shared" si="11"/>
        <v>23</v>
      </c>
      <c r="B433" s="23">
        <v>3</v>
      </c>
      <c r="C433" s="23">
        <v>11</v>
      </c>
      <c r="D433" s="205" t="s">
        <v>400</v>
      </c>
      <c r="E433" s="233"/>
      <c r="F433" s="205"/>
      <c r="G433" s="205"/>
      <c r="H433" s="205"/>
      <c r="I433" s="205"/>
      <c r="J433" s="205"/>
      <c r="K433" s="205"/>
      <c r="L433" s="205"/>
      <c r="N433" s="23" t="s">
        <v>8</v>
      </c>
      <c r="O433" s="23" t="s">
        <v>335</v>
      </c>
      <c r="P433" s="23" t="s">
        <v>245</v>
      </c>
    </row>
    <row r="434" spans="1:16" ht="13.5">
      <c r="A434" s="13">
        <f t="shared" si="11"/>
        <v>23</v>
      </c>
      <c r="B434" s="13">
        <v>3</v>
      </c>
      <c r="C434" s="13">
        <v>12</v>
      </c>
      <c r="D434" s="230" t="s">
        <v>394</v>
      </c>
      <c r="E434" s="231"/>
      <c r="F434" s="230" t="s">
        <v>230</v>
      </c>
      <c r="G434" s="230" t="s">
        <v>230</v>
      </c>
      <c r="H434" s="230" t="s">
        <v>230</v>
      </c>
      <c r="I434" s="230" t="s">
        <v>230</v>
      </c>
      <c r="J434" s="230" t="s">
        <v>230</v>
      </c>
      <c r="K434" s="230" t="s">
        <v>230</v>
      </c>
      <c r="L434" s="230" t="s">
        <v>230</v>
      </c>
      <c r="N434" s="23" t="s">
        <v>251</v>
      </c>
      <c r="O434" s="23" t="s">
        <v>336</v>
      </c>
      <c r="P434" s="23" t="s">
        <v>246</v>
      </c>
    </row>
    <row r="435" spans="1:16" ht="13.5">
      <c r="A435" s="13">
        <f t="shared" si="11"/>
        <v>23</v>
      </c>
      <c r="B435" s="13">
        <v>3</v>
      </c>
      <c r="C435" s="13">
        <v>13</v>
      </c>
      <c r="D435" s="230" t="s">
        <v>395</v>
      </c>
      <c r="E435" s="231"/>
      <c r="F435" s="230" t="s">
        <v>230</v>
      </c>
      <c r="G435" s="230" t="s">
        <v>230</v>
      </c>
      <c r="H435" s="230" t="s">
        <v>230</v>
      </c>
      <c r="I435" s="230" t="s">
        <v>230</v>
      </c>
      <c r="J435" s="230" t="s">
        <v>230</v>
      </c>
      <c r="K435" s="230" t="s">
        <v>230</v>
      </c>
      <c r="L435" s="230" t="s">
        <v>230</v>
      </c>
      <c r="N435" s="23" t="s">
        <v>2</v>
      </c>
      <c r="O435" s="23" t="s">
        <v>337</v>
      </c>
      <c r="P435" s="23" t="s">
        <v>240</v>
      </c>
    </row>
    <row r="436" spans="1:16" ht="13.5">
      <c r="A436" s="23">
        <f t="shared" si="11"/>
        <v>23</v>
      </c>
      <c r="B436" s="23">
        <v>3</v>
      </c>
      <c r="C436" s="23">
        <v>14</v>
      </c>
      <c r="D436" s="205" t="s">
        <v>396</v>
      </c>
      <c r="E436" s="234"/>
      <c r="F436" s="205"/>
      <c r="G436" s="205"/>
      <c r="H436" s="205"/>
      <c r="I436" s="205"/>
      <c r="J436" s="205"/>
      <c r="K436" s="205"/>
      <c r="L436" s="205"/>
      <c r="N436" s="23" t="s">
        <v>0</v>
      </c>
      <c r="O436" s="23" t="s">
        <v>338</v>
      </c>
      <c r="P436" s="23" t="s">
        <v>241</v>
      </c>
    </row>
    <row r="437" spans="1:16" ht="13.5">
      <c r="A437" s="23">
        <f t="shared" si="11"/>
        <v>23</v>
      </c>
      <c r="B437" s="23">
        <v>3</v>
      </c>
      <c r="C437" s="23">
        <v>15</v>
      </c>
      <c r="D437" s="205" t="s">
        <v>5</v>
      </c>
      <c r="E437" s="205"/>
      <c r="F437" s="205"/>
      <c r="G437" s="205"/>
      <c r="H437" s="205"/>
      <c r="I437" s="205"/>
      <c r="J437" s="205"/>
      <c r="K437" s="205"/>
      <c r="L437" s="205"/>
      <c r="N437" s="23" t="s">
        <v>5</v>
      </c>
      <c r="O437" s="23" t="s">
        <v>270</v>
      </c>
      <c r="P437" s="23" t="s">
        <v>242</v>
      </c>
    </row>
    <row r="438" spans="1:16" ht="13.5">
      <c r="A438" s="23">
        <f t="shared" si="11"/>
        <v>23</v>
      </c>
      <c r="B438" s="23">
        <v>3</v>
      </c>
      <c r="C438" s="23">
        <v>16</v>
      </c>
      <c r="D438" s="205" t="s">
        <v>6</v>
      </c>
      <c r="E438" s="205"/>
      <c r="F438" s="205"/>
      <c r="G438" s="205"/>
      <c r="H438" s="205"/>
      <c r="I438" s="205"/>
      <c r="J438" s="205"/>
      <c r="K438" s="205"/>
      <c r="L438" s="205"/>
      <c r="N438" s="23" t="s">
        <v>6</v>
      </c>
      <c r="O438" s="23" t="s">
        <v>333</v>
      </c>
      <c r="P438" s="23" t="s">
        <v>243</v>
      </c>
    </row>
    <row r="439" spans="1:16" ht="13.5">
      <c r="A439" s="23">
        <f t="shared" si="11"/>
        <v>23</v>
      </c>
      <c r="B439" s="23">
        <v>3</v>
      </c>
      <c r="C439" s="23">
        <v>17</v>
      </c>
      <c r="D439" s="205" t="s">
        <v>7</v>
      </c>
      <c r="E439" s="205"/>
      <c r="F439" s="205"/>
      <c r="G439" s="205"/>
      <c r="H439" s="205"/>
      <c r="I439" s="205"/>
      <c r="J439" s="205"/>
      <c r="K439" s="205"/>
      <c r="L439" s="205"/>
      <c r="N439" s="23" t="s">
        <v>7</v>
      </c>
      <c r="O439" s="23" t="s">
        <v>334</v>
      </c>
      <c r="P439" s="23" t="s">
        <v>244</v>
      </c>
    </row>
    <row r="440" spans="1:16" ht="13.5">
      <c r="A440" s="23">
        <f t="shared" si="11"/>
        <v>23</v>
      </c>
      <c r="B440" s="23">
        <v>3</v>
      </c>
      <c r="C440" s="23">
        <v>18</v>
      </c>
      <c r="D440" s="205" t="s">
        <v>8</v>
      </c>
      <c r="E440" s="205"/>
      <c r="F440" s="205"/>
      <c r="G440" s="205"/>
      <c r="H440" s="205"/>
      <c r="I440" s="205"/>
      <c r="J440" s="205"/>
      <c r="K440" s="205"/>
      <c r="L440" s="205"/>
      <c r="N440" s="23" t="s">
        <v>8</v>
      </c>
      <c r="O440" s="23" t="s">
        <v>335</v>
      </c>
      <c r="P440" s="23" t="s">
        <v>245</v>
      </c>
    </row>
    <row r="441" spans="1:16" ht="13.5">
      <c r="A441" s="13">
        <f t="shared" si="11"/>
        <v>23</v>
      </c>
      <c r="B441" s="13">
        <v>3</v>
      </c>
      <c r="C441" s="13">
        <v>19</v>
      </c>
      <c r="D441" s="230" t="s">
        <v>394</v>
      </c>
      <c r="E441" s="231"/>
      <c r="F441" s="230" t="s">
        <v>230</v>
      </c>
      <c r="G441" s="230" t="s">
        <v>230</v>
      </c>
      <c r="H441" s="230" t="s">
        <v>230</v>
      </c>
      <c r="I441" s="230" t="s">
        <v>230</v>
      </c>
      <c r="J441" s="230" t="s">
        <v>230</v>
      </c>
      <c r="K441" s="230" t="s">
        <v>230</v>
      </c>
      <c r="L441" s="230" t="s">
        <v>230</v>
      </c>
      <c r="N441" s="23" t="s">
        <v>251</v>
      </c>
      <c r="O441" s="23" t="s">
        <v>336</v>
      </c>
      <c r="P441" s="23" t="s">
        <v>246</v>
      </c>
    </row>
    <row r="442" spans="1:16" ht="13.5">
      <c r="A442" s="13">
        <f t="shared" si="11"/>
        <v>23</v>
      </c>
      <c r="B442" s="13">
        <v>3</v>
      </c>
      <c r="C442" s="13">
        <v>20</v>
      </c>
      <c r="D442" s="230" t="s">
        <v>395</v>
      </c>
      <c r="E442" s="231"/>
      <c r="F442" s="230" t="s">
        <v>230</v>
      </c>
      <c r="G442" s="230" t="s">
        <v>230</v>
      </c>
      <c r="H442" s="230" t="s">
        <v>230</v>
      </c>
      <c r="I442" s="230" t="s">
        <v>230</v>
      </c>
      <c r="J442" s="230" t="s">
        <v>230</v>
      </c>
      <c r="K442" s="230" t="s">
        <v>230</v>
      </c>
      <c r="L442" s="230" t="s">
        <v>230</v>
      </c>
      <c r="N442" s="23" t="s">
        <v>2</v>
      </c>
      <c r="O442" s="23" t="s">
        <v>337</v>
      </c>
      <c r="P442" s="23" t="s">
        <v>240</v>
      </c>
    </row>
    <row r="443" spans="1:16" ht="13.5">
      <c r="A443" s="13">
        <f t="shared" si="11"/>
        <v>23</v>
      </c>
      <c r="B443" s="13">
        <v>3</v>
      </c>
      <c r="C443" s="13">
        <v>21</v>
      </c>
      <c r="D443" s="230" t="s">
        <v>396</v>
      </c>
      <c r="E443" s="231" t="s">
        <v>213</v>
      </c>
      <c r="F443" s="230" t="s">
        <v>230</v>
      </c>
      <c r="G443" s="230" t="s">
        <v>230</v>
      </c>
      <c r="H443" s="230" t="s">
        <v>230</v>
      </c>
      <c r="I443" s="230" t="s">
        <v>230</v>
      </c>
      <c r="J443" s="230" t="s">
        <v>230</v>
      </c>
      <c r="K443" s="230" t="s">
        <v>230</v>
      </c>
      <c r="L443" s="230" t="s">
        <v>230</v>
      </c>
      <c r="N443" s="13" t="s">
        <v>339</v>
      </c>
      <c r="O443" s="13" t="s">
        <v>338</v>
      </c>
      <c r="P443" s="13" t="s">
        <v>340</v>
      </c>
    </row>
    <row r="444" spans="1:16" ht="13.5">
      <c r="A444" s="23">
        <f t="shared" si="11"/>
        <v>23</v>
      </c>
      <c r="B444" s="23">
        <v>3</v>
      </c>
      <c r="C444" s="23">
        <v>22</v>
      </c>
      <c r="D444" s="205" t="s">
        <v>5</v>
      </c>
      <c r="E444" s="234"/>
      <c r="F444" s="205"/>
      <c r="G444" s="205"/>
      <c r="H444" s="205"/>
      <c r="I444" s="205"/>
      <c r="J444" s="205"/>
      <c r="K444" s="205"/>
      <c r="L444" s="205"/>
      <c r="N444" s="23" t="s">
        <v>5</v>
      </c>
      <c r="O444" s="23" t="s">
        <v>270</v>
      </c>
      <c r="P444" s="23" t="s">
        <v>242</v>
      </c>
    </row>
    <row r="445" spans="1:16" ht="13.5">
      <c r="A445" s="23">
        <f t="shared" si="11"/>
        <v>23</v>
      </c>
      <c r="B445" s="23">
        <v>3</v>
      </c>
      <c r="C445" s="23">
        <v>23</v>
      </c>
      <c r="D445" s="205" t="s">
        <v>6</v>
      </c>
      <c r="E445" s="238"/>
      <c r="F445" s="205"/>
      <c r="G445" s="205"/>
      <c r="H445" s="205"/>
      <c r="I445" s="205"/>
      <c r="J445" s="205"/>
      <c r="K445" s="205"/>
      <c r="L445" s="205"/>
      <c r="N445" s="23" t="s">
        <v>6</v>
      </c>
      <c r="O445" s="23" t="s">
        <v>333</v>
      </c>
      <c r="P445" s="23" t="s">
        <v>243</v>
      </c>
    </row>
    <row r="446" spans="1:16" ht="13.5">
      <c r="A446" s="23">
        <f t="shared" si="11"/>
        <v>23</v>
      </c>
      <c r="B446" s="23">
        <v>3</v>
      </c>
      <c r="C446" s="23">
        <v>24</v>
      </c>
      <c r="D446" s="205" t="s">
        <v>7</v>
      </c>
      <c r="E446" s="238"/>
      <c r="F446" s="205"/>
      <c r="G446" s="205"/>
      <c r="H446" s="205"/>
      <c r="I446" s="205"/>
      <c r="J446" s="205"/>
      <c r="K446" s="205"/>
      <c r="L446" s="205"/>
      <c r="N446" s="23" t="s">
        <v>7</v>
      </c>
      <c r="O446" s="23" t="s">
        <v>334</v>
      </c>
      <c r="P446" s="23" t="s">
        <v>244</v>
      </c>
    </row>
    <row r="447" spans="1:16" ht="13.5">
      <c r="A447" s="13">
        <f t="shared" si="11"/>
        <v>23</v>
      </c>
      <c r="B447" s="13">
        <v>3</v>
      </c>
      <c r="C447" s="13">
        <v>25</v>
      </c>
      <c r="D447" s="230" t="s">
        <v>400</v>
      </c>
      <c r="E447" s="231"/>
      <c r="F447" s="230" t="s">
        <v>230</v>
      </c>
      <c r="G447" s="230" t="s">
        <v>230</v>
      </c>
      <c r="H447" s="230" t="s">
        <v>230</v>
      </c>
      <c r="I447" s="230" t="s">
        <v>230</v>
      </c>
      <c r="J447" s="230" t="s">
        <v>230</v>
      </c>
      <c r="K447" s="230" t="s">
        <v>230</v>
      </c>
      <c r="L447" s="230" t="s">
        <v>230</v>
      </c>
      <c r="N447" s="13" t="s">
        <v>8</v>
      </c>
      <c r="O447" s="13" t="s">
        <v>362</v>
      </c>
      <c r="P447" s="13" t="s">
        <v>363</v>
      </c>
    </row>
    <row r="448" spans="1:16" ht="13.5">
      <c r="A448" s="13">
        <f t="shared" si="11"/>
        <v>23</v>
      </c>
      <c r="B448" s="13">
        <v>3</v>
      </c>
      <c r="C448" s="13">
        <v>26</v>
      </c>
      <c r="D448" s="230" t="s">
        <v>394</v>
      </c>
      <c r="E448" s="231"/>
      <c r="F448" s="230" t="s">
        <v>230</v>
      </c>
      <c r="G448" s="230" t="s">
        <v>230</v>
      </c>
      <c r="H448" s="230" t="s">
        <v>230</v>
      </c>
      <c r="I448" s="230" t="s">
        <v>230</v>
      </c>
      <c r="J448" s="230" t="s">
        <v>230</v>
      </c>
      <c r="K448" s="230" t="s">
        <v>230</v>
      </c>
      <c r="L448" s="230" t="s">
        <v>230</v>
      </c>
      <c r="N448" s="13" t="s">
        <v>251</v>
      </c>
      <c r="O448" s="13" t="s">
        <v>336</v>
      </c>
      <c r="P448" s="13" t="s">
        <v>341</v>
      </c>
    </row>
    <row r="449" spans="1:16" ht="13.5">
      <c r="A449" s="13">
        <f t="shared" si="11"/>
        <v>23</v>
      </c>
      <c r="B449" s="13">
        <v>3</v>
      </c>
      <c r="C449" s="13">
        <v>27</v>
      </c>
      <c r="D449" s="230" t="s">
        <v>395</v>
      </c>
      <c r="E449" s="231"/>
      <c r="F449" s="230" t="s">
        <v>230</v>
      </c>
      <c r="G449" s="230" t="s">
        <v>230</v>
      </c>
      <c r="H449" s="230" t="s">
        <v>230</v>
      </c>
      <c r="I449" s="230" t="s">
        <v>230</v>
      </c>
      <c r="J449" s="230" t="s">
        <v>230</v>
      </c>
      <c r="K449" s="230" t="s">
        <v>230</v>
      </c>
      <c r="L449" s="230" t="s">
        <v>230</v>
      </c>
      <c r="N449" s="13" t="s">
        <v>2</v>
      </c>
      <c r="O449" s="13" t="s">
        <v>337</v>
      </c>
      <c r="P449" s="13" t="s">
        <v>342</v>
      </c>
    </row>
    <row r="450" spans="1:16" ht="13.5">
      <c r="A450" s="13">
        <f t="shared" si="11"/>
        <v>23</v>
      </c>
      <c r="B450" s="13">
        <v>3</v>
      </c>
      <c r="C450" s="13">
        <v>28</v>
      </c>
      <c r="D450" s="230" t="s">
        <v>396</v>
      </c>
      <c r="E450" s="231"/>
      <c r="F450" s="230" t="s">
        <v>230</v>
      </c>
      <c r="G450" s="230" t="s">
        <v>230</v>
      </c>
      <c r="H450" s="230" t="s">
        <v>230</v>
      </c>
      <c r="I450" s="230" t="s">
        <v>230</v>
      </c>
      <c r="J450" s="230" t="s">
        <v>230</v>
      </c>
      <c r="K450" s="230" t="s">
        <v>230</v>
      </c>
      <c r="L450" s="230" t="s">
        <v>230</v>
      </c>
      <c r="N450" s="13" t="s">
        <v>0</v>
      </c>
      <c r="O450" s="13" t="s">
        <v>338</v>
      </c>
      <c r="P450" s="13" t="s">
        <v>340</v>
      </c>
    </row>
    <row r="451" spans="1:16" ht="13.5">
      <c r="A451" s="13">
        <f t="shared" si="11"/>
        <v>23</v>
      </c>
      <c r="B451" s="13">
        <v>3</v>
      </c>
      <c r="C451" s="13">
        <v>29</v>
      </c>
      <c r="D451" s="230" t="s">
        <v>397</v>
      </c>
      <c r="E451" s="231"/>
      <c r="F451" s="230" t="s">
        <v>230</v>
      </c>
      <c r="G451" s="230" t="s">
        <v>230</v>
      </c>
      <c r="H451" s="230" t="s">
        <v>230</v>
      </c>
      <c r="I451" s="230" t="s">
        <v>230</v>
      </c>
      <c r="J451" s="230" t="s">
        <v>230</v>
      </c>
      <c r="K451" s="230" t="s">
        <v>230</v>
      </c>
      <c r="L451" s="230" t="s">
        <v>230</v>
      </c>
      <c r="N451" s="13" t="s">
        <v>5</v>
      </c>
      <c r="O451" s="13" t="s">
        <v>270</v>
      </c>
      <c r="P451" s="13" t="s">
        <v>271</v>
      </c>
    </row>
    <row r="452" spans="1:16" ht="13.5">
      <c r="A452" s="13">
        <f t="shared" si="11"/>
        <v>23</v>
      </c>
      <c r="B452" s="13">
        <v>3</v>
      </c>
      <c r="C452" s="13">
        <v>30</v>
      </c>
      <c r="D452" s="230" t="s">
        <v>398</v>
      </c>
      <c r="E452" s="231"/>
      <c r="F452" s="230" t="s">
        <v>230</v>
      </c>
      <c r="G452" s="230" t="s">
        <v>230</v>
      </c>
      <c r="H452" s="230" t="s">
        <v>230</v>
      </c>
      <c r="I452" s="230" t="s">
        <v>230</v>
      </c>
      <c r="J452" s="230" t="s">
        <v>230</v>
      </c>
      <c r="K452" s="230" t="s">
        <v>230</v>
      </c>
      <c r="L452" s="230" t="s">
        <v>230</v>
      </c>
      <c r="N452" s="13" t="s">
        <v>6</v>
      </c>
      <c r="O452" s="13" t="s">
        <v>333</v>
      </c>
      <c r="P452" s="13" t="s">
        <v>343</v>
      </c>
    </row>
    <row r="453" spans="1:16" ht="13.5">
      <c r="A453" s="13">
        <f t="shared" si="11"/>
        <v>23</v>
      </c>
      <c r="B453" s="13">
        <v>3</v>
      </c>
      <c r="C453" s="13">
        <v>31</v>
      </c>
      <c r="D453" s="230" t="s">
        <v>399</v>
      </c>
      <c r="E453" s="231"/>
      <c r="F453" s="230" t="s">
        <v>230</v>
      </c>
      <c r="G453" s="230" t="s">
        <v>230</v>
      </c>
      <c r="H453" s="230" t="s">
        <v>230</v>
      </c>
      <c r="I453" s="230" t="s">
        <v>230</v>
      </c>
      <c r="J453" s="230" t="s">
        <v>230</v>
      </c>
      <c r="K453" s="230" t="s">
        <v>230</v>
      </c>
      <c r="L453" s="230" t="s">
        <v>230</v>
      </c>
      <c r="N453" s="13" t="s">
        <v>7</v>
      </c>
      <c r="O453" s="13" t="s">
        <v>334</v>
      </c>
      <c r="P453" s="13" t="s">
        <v>344</v>
      </c>
    </row>
  </sheetData>
  <sheetProtection/>
  <mergeCells count="48">
    <mergeCell ref="A381:B382"/>
    <mergeCell ref="C381:D382"/>
    <mergeCell ref="A419:B420"/>
    <mergeCell ref="C419:D420"/>
    <mergeCell ref="A305:B306"/>
    <mergeCell ref="C305:D306"/>
    <mergeCell ref="A343:B344"/>
    <mergeCell ref="C343:D344"/>
    <mergeCell ref="A229:B230"/>
    <mergeCell ref="C229:D230"/>
    <mergeCell ref="A267:B268"/>
    <mergeCell ref="C267:D268"/>
    <mergeCell ref="A153:B154"/>
    <mergeCell ref="C153:D154"/>
    <mergeCell ref="A191:B192"/>
    <mergeCell ref="C191:D192"/>
    <mergeCell ref="A77:B78"/>
    <mergeCell ref="C77:D78"/>
    <mergeCell ref="A115:B116"/>
    <mergeCell ref="C115:D116"/>
    <mergeCell ref="A1:B2"/>
    <mergeCell ref="C1:D2"/>
    <mergeCell ref="A39:B40"/>
    <mergeCell ref="C39:D40"/>
    <mergeCell ref="F231:L231"/>
    <mergeCell ref="F269:L269"/>
    <mergeCell ref="A3:E3"/>
    <mergeCell ref="A41:E41"/>
    <mergeCell ref="F3:L3"/>
    <mergeCell ref="F41:L41"/>
    <mergeCell ref="A79:E79"/>
    <mergeCell ref="A117:E117"/>
    <mergeCell ref="F79:L79"/>
    <mergeCell ref="F117:L117"/>
    <mergeCell ref="F307:L307"/>
    <mergeCell ref="F345:L345"/>
    <mergeCell ref="A193:E193"/>
    <mergeCell ref="F155:L155"/>
    <mergeCell ref="F193:L193"/>
    <mergeCell ref="A155:E155"/>
    <mergeCell ref="A307:E307"/>
    <mergeCell ref="A345:E345"/>
    <mergeCell ref="A231:E231"/>
    <mergeCell ref="A269:E269"/>
    <mergeCell ref="A383:E383"/>
    <mergeCell ref="A421:E421"/>
    <mergeCell ref="F383:L383"/>
    <mergeCell ref="F421:L421"/>
  </mergeCells>
  <conditionalFormatting sqref="F293:L293 F297:L298 F273:L273 F276:L277 F283:L284 F290:L291 F1:L270 F301:L65536">
    <cfRule type="cellIs" priority="1" dxfId="0" operator="equal" stopIfTrue="1">
      <formula>"-"</formula>
    </cfRule>
  </conditionalFormatting>
  <conditionalFormatting sqref="N454:P65536 N1:P4 N7:P8 O396:P442 O444:P447 N395:N447 N349:N352 N335:N339 N331 N33:O44 N293 N294:P330 N273 N274:P292 N243 N244:P272 N217 N218:P242 N188:O213 N214 N215:O216 P158:P216 N158:N187 N137 N356 P137 N48:P136 N45:N47 N11:P32 P34:P47 N332:P334 N340:P348 N357:P394 N149:P157 P144:P148 N144:N148 N138:P143 N353:P355">
    <cfRule type="cellIs" priority="2" dxfId="0" operator="between" stopIfTrue="1">
      <formula>"土"</formula>
      <formula>"日３"</formula>
    </cfRule>
  </conditionalFormatting>
  <dataValidations count="3">
    <dataValidation type="list" allowBlank="1" showInputMessage="1" sqref="L263 L157:L187">
      <formula1>$S$5:$S$30</formula1>
    </dataValidation>
    <dataValidation type="list" allowBlank="1" showInputMessage="1" sqref="F5:L15 F28:L29 F33:L34 F21:L22 F71:L72 F43:L51 F57:L58 F64:L65 F81:L110 L262 F157:K187 F195:L224 F262:K263 F233:L235 F255:L256 F241:L243 F248:L249 F271:L300 F119:L149 F309:L339 F385:L413 F347:L377 F423:L453">
      <formula1>$R$5:$R$31</formula1>
    </dataValidation>
    <dataValidation type="list" allowBlank="1" showInputMessage="1" sqref="F23:L27 F30:L32 F16:L20 F73:L73 F52:L56 F59:L63 F66:L70 F236:L240 F244:L247 F250:L254 F257:L261">
      <formula1>$R$5:$R$29</formula1>
    </dataValidation>
  </dataValidations>
  <printOptions horizontalCentered="1"/>
  <pageMargins left="0.7874015748031497" right="0.7874015748031497" top="0.984251968503937" bottom="0.984251968503937" header="0.5118110236220472" footer="0.5118110236220472"/>
  <pageSetup horizontalDpi="600" verticalDpi="600" orientation="portrait" paperSize="9" scale="124" r:id="rId1"/>
  <rowBreaks count="11" manualBreakCount="11">
    <brk id="38" max="255" man="1"/>
    <brk id="76" max="255" man="1"/>
    <brk id="114" max="255" man="1"/>
    <brk id="152" max="255" man="1"/>
    <brk id="190" max="255" man="1"/>
    <brk id="228" max="255" man="1"/>
    <brk id="266" max="255" man="1"/>
    <brk id="304" max="255" man="1"/>
    <brk id="342" max="255" man="1"/>
    <brk id="380" max="255" man="1"/>
    <brk id="418" max="255" man="1"/>
  </rowBreaks>
</worksheet>
</file>

<file path=xl/worksheets/sheet2.xml><?xml version="1.0" encoding="utf-8"?>
<worksheet xmlns="http://schemas.openxmlformats.org/spreadsheetml/2006/main" xmlns:r="http://schemas.openxmlformats.org/officeDocument/2006/relationships">
  <sheetPr codeName="Sheet1">
    <pageSetUpPr fitToPage="1"/>
  </sheetPr>
  <dimension ref="B1:T29"/>
  <sheetViews>
    <sheetView showZeros="0" zoomScalePageLayoutView="0" workbookViewId="0" topLeftCell="A1">
      <selection activeCell="A1" sqref="A1"/>
    </sheetView>
  </sheetViews>
  <sheetFormatPr defaultColWidth="9.00390625" defaultRowHeight="13.5"/>
  <cols>
    <col min="1" max="1" width="4.625" style="0" customWidth="1"/>
    <col min="2" max="2" width="5.625" style="0" customWidth="1"/>
    <col min="3" max="23" width="4.625" style="0" customWidth="1"/>
  </cols>
  <sheetData>
    <row r="1" spans="4:13" ht="25.5" customHeight="1" thickBot="1">
      <c r="D1" s="31"/>
      <c r="E1" s="265" t="s">
        <v>417</v>
      </c>
      <c r="F1" s="266"/>
      <c r="G1" s="266"/>
      <c r="H1" s="266"/>
      <c r="I1" s="266"/>
      <c r="J1" s="267"/>
      <c r="K1" s="212" t="s">
        <v>163</v>
      </c>
      <c r="M1" s="30"/>
    </row>
    <row r="2" spans="2:20" ht="13.5">
      <c r="B2" s="202"/>
      <c r="C2" t="s">
        <v>4</v>
      </c>
      <c r="D2" s="202"/>
      <c r="E2" t="s">
        <v>354</v>
      </c>
      <c r="R2" s="264">
        <v>2010</v>
      </c>
      <c r="S2" s="264"/>
      <c r="T2" t="s">
        <v>355</v>
      </c>
    </row>
    <row r="3" spans="2:9" ht="13.5">
      <c r="B3" s="268" t="s">
        <v>69</v>
      </c>
      <c r="C3" s="268"/>
      <c r="D3" s="268"/>
      <c r="E3" s="268"/>
      <c r="F3" s="268"/>
      <c r="G3" s="268"/>
      <c r="H3" s="268"/>
      <c r="I3" s="268"/>
    </row>
    <row r="4" spans="2:9" s="1" customFormat="1" ht="13.5">
      <c r="B4" s="24" t="s">
        <v>75</v>
      </c>
      <c r="C4" s="2" t="s">
        <v>40</v>
      </c>
      <c r="D4" s="2" t="s">
        <v>41</v>
      </c>
      <c r="E4" s="2" t="s">
        <v>42</v>
      </c>
      <c r="F4" s="2" t="s">
        <v>43</v>
      </c>
      <c r="G4" s="2" t="s">
        <v>44</v>
      </c>
      <c r="H4" s="2" t="s">
        <v>45</v>
      </c>
      <c r="I4" s="2" t="s">
        <v>236</v>
      </c>
    </row>
    <row r="5" spans="2:16" ht="13.5">
      <c r="B5" s="23" t="s">
        <v>1</v>
      </c>
      <c r="C5" s="6"/>
      <c r="D5" s="6"/>
      <c r="E5" s="6"/>
      <c r="F5" s="6"/>
      <c r="G5" s="6"/>
      <c r="H5" s="6"/>
      <c r="I5" s="6" t="s">
        <v>230</v>
      </c>
      <c r="K5" s="22" t="s">
        <v>71</v>
      </c>
      <c r="P5" s="1"/>
    </row>
    <row r="6" spans="2:19" ht="13.5">
      <c r="B6" s="23" t="s">
        <v>5</v>
      </c>
      <c r="C6" s="6"/>
      <c r="D6" s="6"/>
      <c r="E6" s="6"/>
      <c r="F6" s="6"/>
      <c r="G6" s="6"/>
      <c r="H6" s="6"/>
      <c r="I6" s="6" t="s">
        <v>230</v>
      </c>
      <c r="K6" s="6" t="s">
        <v>46</v>
      </c>
      <c r="L6" s="6" t="s">
        <v>47</v>
      </c>
      <c r="M6" s="6" t="s">
        <v>172</v>
      </c>
      <c r="N6" s="6" t="s">
        <v>48</v>
      </c>
      <c r="O6" s="6" t="s">
        <v>173</v>
      </c>
      <c r="S6" s="1" t="s">
        <v>227</v>
      </c>
    </row>
    <row r="7" spans="2:19" ht="13.5">
      <c r="B7" s="23" t="s">
        <v>6</v>
      </c>
      <c r="C7" s="6"/>
      <c r="D7" s="6"/>
      <c r="E7" s="6"/>
      <c r="F7" s="6"/>
      <c r="G7" s="6"/>
      <c r="H7" s="6"/>
      <c r="I7" s="6" t="s">
        <v>230</v>
      </c>
      <c r="K7" s="6" t="s">
        <v>174</v>
      </c>
      <c r="L7" s="6" t="s">
        <v>155</v>
      </c>
      <c r="M7" s="6" t="s">
        <v>156</v>
      </c>
      <c r="N7" s="6" t="s">
        <v>175</v>
      </c>
      <c r="O7" s="6" t="s">
        <v>49</v>
      </c>
      <c r="S7" s="1" t="s">
        <v>47</v>
      </c>
    </row>
    <row r="8" spans="2:19" ht="13.5">
      <c r="B8" s="23" t="s">
        <v>7</v>
      </c>
      <c r="C8" s="6"/>
      <c r="D8" s="6"/>
      <c r="E8" s="6"/>
      <c r="F8" s="6"/>
      <c r="G8" s="6"/>
      <c r="H8" s="6"/>
      <c r="I8" s="6" t="s">
        <v>230</v>
      </c>
      <c r="K8" s="6" t="s">
        <v>51</v>
      </c>
      <c r="L8" s="6" t="s">
        <v>260</v>
      </c>
      <c r="M8" s="6" t="s">
        <v>50</v>
      </c>
      <c r="N8" s="6" t="s">
        <v>183</v>
      </c>
      <c r="O8" s="6" t="s">
        <v>196</v>
      </c>
      <c r="P8" s="6" t="s">
        <v>149</v>
      </c>
      <c r="S8" s="1" t="s">
        <v>154</v>
      </c>
    </row>
    <row r="9" spans="2:19" ht="13.5">
      <c r="B9" s="23" t="s">
        <v>8</v>
      </c>
      <c r="C9" s="6"/>
      <c r="D9" s="6"/>
      <c r="E9" s="6"/>
      <c r="F9" s="6"/>
      <c r="G9" s="6"/>
      <c r="H9" s="6"/>
      <c r="I9" s="6" t="s">
        <v>230</v>
      </c>
      <c r="K9" s="25"/>
      <c r="L9" s="25"/>
      <c r="M9" s="25"/>
      <c r="N9" s="25"/>
      <c r="O9" s="25"/>
      <c r="S9" s="1" t="s">
        <v>48</v>
      </c>
    </row>
    <row r="10" spans="2:19" ht="13.5">
      <c r="B10" s="3"/>
      <c r="C10" s="26"/>
      <c r="D10" s="26"/>
      <c r="E10" s="26"/>
      <c r="F10" s="26"/>
      <c r="G10" s="25"/>
      <c r="H10" s="25"/>
      <c r="I10" s="25"/>
      <c r="K10" s="3" t="s">
        <v>51</v>
      </c>
      <c r="L10" s="3" t="s">
        <v>100</v>
      </c>
      <c r="M10" s="5" t="s">
        <v>10</v>
      </c>
      <c r="N10" s="25"/>
      <c r="O10" s="25"/>
      <c r="S10" s="1" t="s">
        <v>99</v>
      </c>
    </row>
    <row r="11" spans="2:19" ht="13.5">
      <c r="B11" s="268" t="s">
        <v>69</v>
      </c>
      <c r="C11" s="268"/>
      <c r="D11" s="268"/>
      <c r="E11" s="268"/>
      <c r="F11" s="268"/>
      <c r="G11" s="268"/>
      <c r="H11" s="268"/>
      <c r="I11" s="268"/>
      <c r="K11" s="3" t="s">
        <v>258</v>
      </c>
      <c r="L11" s="3" t="s">
        <v>100</v>
      </c>
      <c r="M11" s="5" t="s">
        <v>259</v>
      </c>
      <c r="N11" s="25"/>
      <c r="O11" s="25"/>
      <c r="S11" s="1" t="s">
        <v>97</v>
      </c>
    </row>
    <row r="12" spans="2:19" ht="13.5">
      <c r="B12" s="27" t="s">
        <v>76</v>
      </c>
      <c r="C12" s="23" t="s">
        <v>40</v>
      </c>
      <c r="D12" s="23" t="s">
        <v>41</v>
      </c>
      <c r="E12" s="23" t="s">
        <v>42</v>
      </c>
      <c r="F12" s="23" t="s">
        <v>43</v>
      </c>
      <c r="G12" s="23" t="s">
        <v>44</v>
      </c>
      <c r="H12" s="23" t="s">
        <v>45</v>
      </c>
      <c r="I12" s="2" t="s">
        <v>236</v>
      </c>
      <c r="K12" s="3" t="s">
        <v>50</v>
      </c>
      <c r="L12" s="3" t="s">
        <v>100</v>
      </c>
      <c r="M12" s="5" t="s">
        <v>12</v>
      </c>
      <c r="N12" s="25"/>
      <c r="O12" s="25"/>
      <c r="S12" s="1" t="s">
        <v>155</v>
      </c>
    </row>
    <row r="13" spans="2:19" ht="13.5">
      <c r="B13" s="23" t="s">
        <v>78</v>
      </c>
      <c r="C13" s="6"/>
      <c r="D13" s="6"/>
      <c r="E13" s="6"/>
      <c r="F13" s="6"/>
      <c r="G13" s="6"/>
      <c r="H13" s="6"/>
      <c r="I13" s="6" t="s">
        <v>230</v>
      </c>
      <c r="K13" s="3" t="s">
        <v>183</v>
      </c>
      <c r="L13" s="3" t="s">
        <v>176</v>
      </c>
      <c r="M13" s="5" t="s">
        <v>38</v>
      </c>
      <c r="N13" s="25"/>
      <c r="O13" s="25"/>
      <c r="S13" s="1" t="s">
        <v>156</v>
      </c>
    </row>
    <row r="14" spans="2:19" ht="13.5">
      <c r="B14" s="23" t="s">
        <v>79</v>
      </c>
      <c r="C14" s="6"/>
      <c r="D14" s="6"/>
      <c r="E14" s="6"/>
      <c r="F14" s="6"/>
      <c r="G14" s="6"/>
      <c r="H14" s="6"/>
      <c r="I14" s="6" t="s">
        <v>230</v>
      </c>
      <c r="K14" s="3" t="s">
        <v>182</v>
      </c>
      <c r="L14" s="3" t="s">
        <v>176</v>
      </c>
      <c r="M14" s="5" t="s">
        <v>190</v>
      </c>
      <c r="N14" s="25"/>
      <c r="O14" s="25"/>
      <c r="S14" s="1" t="s">
        <v>98</v>
      </c>
    </row>
    <row r="15" spans="2:19" ht="13.5">
      <c r="B15" s="23" t="s">
        <v>80</v>
      </c>
      <c r="C15" s="6"/>
      <c r="D15" s="6"/>
      <c r="E15" s="6"/>
      <c r="F15" s="6"/>
      <c r="G15" s="6"/>
      <c r="H15" s="6"/>
      <c r="I15" s="6" t="s">
        <v>230</v>
      </c>
      <c r="J15" s="26"/>
      <c r="K15" s="3" t="s">
        <v>196</v>
      </c>
      <c r="L15" s="3" t="s">
        <v>176</v>
      </c>
      <c r="M15" s="5" t="s">
        <v>228</v>
      </c>
      <c r="N15" s="25"/>
      <c r="O15" s="25"/>
      <c r="S15" s="1" t="s">
        <v>226</v>
      </c>
    </row>
    <row r="16" spans="2:19" ht="13.5">
      <c r="B16" s="23" t="s">
        <v>81</v>
      </c>
      <c r="C16" s="6"/>
      <c r="D16" s="6"/>
      <c r="E16" s="6"/>
      <c r="F16" s="6"/>
      <c r="G16" s="6"/>
      <c r="H16" s="6"/>
      <c r="I16" s="6" t="s">
        <v>230</v>
      </c>
      <c r="J16" s="26"/>
      <c r="K16" s="25"/>
      <c r="L16" s="25"/>
      <c r="M16" s="25"/>
      <c r="N16" s="25"/>
      <c r="S16" s="1" t="s">
        <v>51</v>
      </c>
    </row>
    <row r="17" spans="2:19" ht="13.5">
      <c r="B17" s="23" t="s">
        <v>82</v>
      </c>
      <c r="C17" s="6"/>
      <c r="D17" s="6"/>
      <c r="E17" s="6"/>
      <c r="F17" s="6"/>
      <c r="G17" s="6"/>
      <c r="H17" s="6"/>
      <c r="I17" s="6" t="s">
        <v>230</v>
      </c>
      <c r="J17" s="25"/>
      <c r="K17" s="25"/>
      <c r="L17" s="25"/>
      <c r="M17" s="25"/>
      <c r="N17" s="25"/>
      <c r="S17" s="1" t="s">
        <v>260</v>
      </c>
    </row>
    <row r="18" spans="2:19" ht="13.5">
      <c r="B18" s="25"/>
      <c r="C18" s="25"/>
      <c r="D18" s="25"/>
      <c r="E18" s="25"/>
      <c r="F18" s="25"/>
      <c r="G18" s="25"/>
      <c r="H18" s="25"/>
      <c r="I18" s="25"/>
      <c r="J18" s="25"/>
      <c r="K18" s="25"/>
      <c r="L18" s="25"/>
      <c r="M18" s="25"/>
      <c r="N18" s="25"/>
      <c r="S18" s="1" t="s">
        <v>50</v>
      </c>
    </row>
    <row r="19" spans="2:19" ht="13.5">
      <c r="B19" s="268" t="s">
        <v>69</v>
      </c>
      <c r="C19" s="268"/>
      <c r="D19" s="268"/>
      <c r="E19" s="268"/>
      <c r="F19" s="268"/>
      <c r="G19" s="268"/>
      <c r="H19" s="268"/>
      <c r="I19" s="268"/>
      <c r="J19" s="28"/>
      <c r="K19" s="28" t="s">
        <v>117</v>
      </c>
      <c r="L19" s="25"/>
      <c r="M19" s="25"/>
      <c r="N19" s="25"/>
      <c r="P19" s="21"/>
      <c r="S19" s="1" t="s">
        <v>183</v>
      </c>
    </row>
    <row r="20" spans="2:19" ht="13.5">
      <c r="B20" s="27" t="s">
        <v>77</v>
      </c>
      <c r="C20" s="23" t="s">
        <v>40</v>
      </c>
      <c r="D20" s="23" t="s">
        <v>41</v>
      </c>
      <c r="E20" s="23" t="s">
        <v>42</v>
      </c>
      <c r="F20" s="23" t="s">
        <v>43</v>
      </c>
      <c r="G20" s="23" t="s">
        <v>44</v>
      </c>
      <c r="H20" s="23" t="s">
        <v>45</v>
      </c>
      <c r="I20" s="2" t="s">
        <v>236</v>
      </c>
      <c r="J20" s="25"/>
      <c r="K20" s="25"/>
      <c r="L20" s="25"/>
      <c r="M20" s="25"/>
      <c r="N20" s="25"/>
      <c r="S20" s="1" t="s">
        <v>196</v>
      </c>
    </row>
    <row r="21" spans="2:19" ht="13.5">
      <c r="B21" s="23" t="s">
        <v>83</v>
      </c>
      <c r="C21" s="6"/>
      <c r="D21" s="6"/>
      <c r="E21" s="6"/>
      <c r="F21" s="6"/>
      <c r="G21" s="6"/>
      <c r="H21" s="6"/>
      <c r="I21" s="6" t="s">
        <v>230</v>
      </c>
      <c r="J21" s="25"/>
      <c r="K21" s="25"/>
      <c r="L21" s="25"/>
      <c r="M21" s="25"/>
      <c r="N21" s="25"/>
      <c r="S21" s="3" t="s">
        <v>182</v>
      </c>
    </row>
    <row r="22" spans="2:14" ht="13.5">
      <c r="B22" s="23" t="s">
        <v>84</v>
      </c>
      <c r="C22" s="6"/>
      <c r="D22" s="6"/>
      <c r="E22" s="6"/>
      <c r="F22" s="6"/>
      <c r="G22" s="6"/>
      <c r="H22" s="6"/>
      <c r="I22" s="6" t="s">
        <v>230</v>
      </c>
      <c r="J22" s="25"/>
      <c r="K22" s="25"/>
      <c r="L22" s="25"/>
      <c r="M22" s="25"/>
      <c r="N22" s="25"/>
    </row>
    <row r="23" spans="2:14" ht="13.5">
      <c r="B23" s="23" t="s">
        <v>85</v>
      </c>
      <c r="C23" s="6"/>
      <c r="D23" s="6"/>
      <c r="E23" s="6"/>
      <c r="F23" s="6"/>
      <c r="G23" s="6"/>
      <c r="H23" s="6"/>
      <c r="I23" s="6" t="s">
        <v>230</v>
      </c>
      <c r="J23" s="28"/>
      <c r="K23" s="28" t="s">
        <v>72</v>
      </c>
      <c r="L23" s="25"/>
      <c r="M23" s="25"/>
      <c r="N23" s="25"/>
    </row>
    <row r="24" spans="2:14" ht="13.5">
      <c r="B24" s="23" t="s">
        <v>86</v>
      </c>
      <c r="C24" s="6"/>
      <c r="D24" s="6"/>
      <c r="E24" s="6"/>
      <c r="F24" s="6"/>
      <c r="G24" s="6"/>
      <c r="H24" s="6"/>
      <c r="I24" s="6" t="s">
        <v>230</v>
      </c>
      <c r="J24" s="28"/>
      <c r="K24" s="28" t="s">
        <v>118</v>
      </c>
      <c r="L24" s="25"/>
      <c r="M24" s="25"/>
      <c r="N24" s="25"/>
    </row>
    <row r="25" spans="2:14" ht="13.5">
      <c r="B25" s="23" t="s">
        <v>87</v>
      </c>
      <c r="C25" s="6"/>
      <c r="D25" s="6"/>
      <c r="E25" s="6"/>
      <c r="F25" s="6"/>
      <c r="G25" s="6"/>
      <c r="H25" s="6"/>
      <c r="I25" s="6" t="s">
        <v>230</v>
      </c>
      <c r="J25" s="25"/>
      <c r="K25" s="25"/>
      <c r="L25" s="25"/>
      <c r="M25" s="25"/>
      <c r="N25" s="25"/>
    </row>
    <row r="26" spans="2:14" ht="13.5">
      <c r="B26" s="5"/>
      <c r="C26" s="25"/>
      <c r="D26" s="25"/>
      <c r="E26" s="29"/>
      <c r="F26" s="25"/>
      <c r="G26" s="25"/>
      <c r="H26" s="25"/>
      <c r="I26" s="25"/>
      <c r="J26" s="25"/>
      <c r="K26" s="25"/>
      <c r="L26" s="25"/>
      <c r="M26" s="25"/>
      <c r="N26" s="25"/>
    </row>
    <row r="27" ht="13.5">
      <c r="B27" s="20"/>
    </row>
    <row r="29" ht="13.5">
      <c r="B29" s="4"/>
    </row>
  </sheetData>
  <sheetProtection/>
  <mergeCells count="5">
    <mergeCell ref="R2:S2"/>
    <mergeCell ref="E1:J1"/>
    <mergeCell ref="B11:I11"/>
    <mergeCell ref="B19:I19"/>
    <mergeCell ref="B3:I3"/>
  </mergeCells>
  <dataValidations count="1">
    <dataValidation type="list" allowBlank="1" showInputMessage="1" showErrorMessage="1" sqref="C13:I17 C21:I25 C5:I9">
      <formula1>$S$6:$S$22</formula1>
    </dataValidation>
  </dataValidations>
  <printOptions horizontalCentered="1"/>
  <pageMargins left="0.7874015748031497" right="0.7874015748031497" top="0.984251968503937" bottom="0.984251968503937" header="0.5118110236220472" footer="0.5118110236220472"/>
  <pageSetup fitToHeight="1" fitToWidth="1" orientation="landscape" paperSize="9" r:id="rId2"/>
  <rowBreaks count="1" manualBreakCount="1">
    <brk id="35" max="255" man="1"/>
  </rowBreaks>
  <legacyDrawing r:id="rId1"/>
</worksheet>
</file>

<file path=xl/worksheets/sheet3.xml><?xml version="1.0" encoding="utf-8"?>
<worksheet xmlns="http://schemas.openxmlformats.org/spreadsheetml/2006/main" xmlns:r="http://schemas.openxmlformats.org/officeDocument/2006/relationships">
  <sheetPr codeName="Sheet4">
    <pageSetUpPr fitToPage="1"/>
  </sheetPr>
  <dimension ref="A1:AR456"/>
  <sheetViews>
    <sheetView showZeros="0" view="pageBreakPreview" zoomScaleSheetLayoutView="100" zoomScalePageLayoutView="0" workbookViewId="0" topLeftCell="A1">
      <selection activeCell="C2" sqref="C2"/>
    </sheetView>
  </sheetViews>
  <sheetFormatPr defaultColWidth="9.00390625" defaultRowHeight="16.5" customHeight="1"/>
  <cols>
    <col min="1" max="2" width="4.625" style="32" customWidth="1"/>
    <col min="3" max="3" width="17.625" style="25" customWidth="1"/>
    <col min="4" max="10" width="4.125" style="32" customWidth="1"/>
    <col min="11" max="23" width="3.625" style="25" customWidth="1"/>
    <col min="24" max="24" width="4.625" style="25" customWidth="1"/>
    <col min="25" max="36" width="3.625" style="25" customWidth="1"/>
    <col min="37" max="37" width="4.75390625" style="25" customWidth="1"/>
    <col min="38" max="44" width="3.625" style="25" customWidth="1"/>
    <col min="45" max="16384" width="9.00390625" style="25" customWidth="1"/>
  </cols>
  <sheetData>
    <row r="1" spans="3:37" ht="22.5" customHeight="1">
      <c r="C1" s="37" t="s">
        <v>350</v>
      </c>
      <c r="W1" s="258" t="str">
        <f>+'時間割入力表②'!$E$1</f>
        <v>○○立△△</v>
      </c>
      <c r="X1" s="258"/>
      <c r="Y1" s="258"/>
      <c r="Z1" s="258"/>
      <c r="AA1" s="258"/>
      <c r="AB1" s="258"/>
      <c r="AC1" s="38" t="s">
        <v>163</v>
      </c>
      <c r="AD1" s="38"/>
      <c r="AE1" s="38"/>
      <c r="AF1" s="38" t="s">
        <v>73</v>
      </c>
      <c r="AG1" s="85">
        <f>+'時間割入力表②'!$B$2</f>
        <v>0</v>
      </c>
      <c r="AH1" s="38" t="s">
        <v>74</v>
      </c>
      <c r="AI1" s="38"/>
      <c r="AJ1" s="85">
        <f>+IF('時間割入力表②'!D2="","",'時間割入力表②'!D2)</f>
      </c>
      <c r="AK1" s="38">
        <f>+IF(AJ1="","","組")</f>
      </c>
    </row>
    <row r="2" ht="16.5" customHeight="1" thickBot="1"/>
    <row r="3" spans="1:37" s="35" customFormat="1" ht="16.5" customHeight="1">
      <c r="A3" s="286" t="s">
        <v>55</v>
      </c>
      <c r="B3" s="287"/>
      <c r="C3" s="287"/>
      <c r="D3" s="278" t="s">
        <v>119</v>
      </c>
      <c r="E3" s="279"/>
      <c r="F3" s="279"/>
      <c r="G3" s="279"/>
      <c r="H3" s="279"/>
      <c r="I3" s="279"/>
      <c r="J3" s="280"/>
      <c r="K3" s="283" t="s">
        <v>157</v>
      </c>
      <c r="L3" s="284"/>
      <c r="M3" s="284"/>
      <c r="N3" s="284"/>
      <c r="O3" s="284"/>
      <c r="P3" s="284"/>
      <c r="Q3" s="284"/>
      <c r="R3" s="284"/>
      <c r="S3" s="285"/>
      <c r="T3" s="39" t="s">
        <v>49</v>
      </c>
      <c r="U3" s="39" t="s">
        <v>101</v>
      </c>
      <c r="V3" s="39" t="s">
        <v>258</v>
      </c>
      <c r="W3" s="39" t="s">
        <v>50</v>
      </c>
      <c r="X3" s="281" t="s">
        <v>19</v>
      </c>
      <c r="Y3" s="269" t="s">
        <v>161</v>
      </c>
      <c r="Z3" s="270"/>
      <c r="AA3" s="83" t="s">
        <v>162</v>
      </c>
      <c r="AB3" s="288" t="s">
        <v>15</v>
      </c>
      <c r="AC3" s="288"/>
      <c r="AD3" s="288"/>
      <c r="AE3" s="288"/>
      <c r="AF3" s="288"/>
      <c r="AG3" s="259" t="s">
        <v>53</v>
      </c>
      <c r="AH3" s="285"/>
      <c r="AI3" s="40" t="s">
        <v>134</v>
      </c>
      <c r="AJ3" s="40" t="s">
        <v>54</v>
      </c>
      <c r="AK3" s="281" t="s">
        <v>56</v>
      </c>
    </row>
    <row r="4" spans="1:37" s="43" customFormat="1" ht="16.5" customHeight="1" thickBot="1">
      <c r="A4" s="41" t="s">
        <v>3</v>
      </c>
      <c r="B4" s="7" t="s">
        <v>52</v>
      </c>
      <c r="C4" s="7" t="s">
        <v>39</v>
      </c>
      <c r="D4" s="7" t="s">
        <v>40</v>
      </c>
      <c r="E4" s="7" t="s">
        <v>41</v>
      </c>
      <c r="F4" s="7" t="s">
        <v>42</v>
      </c>
      <c r="G4" s="7" t="s">
        <v>43</v>
      </c>
      <c r="H4" s="7" t="s">
        <v>44</v>
      </c>
      <c r="I4" s="7" t="s">
        <v>45</v>
      </c>
      <c r="J4" s="144" t="s">
        <v>236</v>
      </c>
      <c r="K4" s="120" t="s">
        <v>46</v>
      </c>
      <c r="L4" s="70" t="s">
        <v>47</v>
      </c>
      <c r="M4" s="70" t="s">
        <v>154</v>
      </c>
      <c r="N4" s="70" t="s">
        <v>48</v>
      </c>
      <c r="O4" s="70" t="s">
        <v>99</v>
      </c>
      <c r="P4" s="70" t="s">
        <v>97</v>
      </c>
      <c r="Q4" s="70" t="s">
        <v>155</v>
      </c>
      <c r="R4" s="70" t="s">
        <v>156</v>
      </c>
      <c r="S4" s="70" t="s">
        <v>98</v>
      </c>
      <c r="T4" s="70" t="s">
        <v>49</v>
      </c>
      <c r="U4" s="70" t="s">
        <v>51</v>
      </c>
      <c r="V4" s="70" t="s">
        <v>258</v>
      </c>
      <c r="W4" s="70" t="s">
        <v>50</v>
      </c>
      <c r="X4" s="255"/>
      <c r="Y4" s="120" t="s">
        <v>158</v>
      </c>
      <c r="Z4" s="121" t="s">
        <v>159</v>
      </c>
      <c r="AA4" s="121" t="s">
        <v>160</v>
      </c>
      <c r="AB4" s="70" t="s">
        <v>102</v>
      </c>
      <c r="AC4" s="70" t="s">
        <v>103</v>
      </c>
      <c r="AD4" s="70" t="s">
        <v>104</v>
      </c>
      <c r="AE4" s="70" t="s">
        <v>105</v>
      </c>
      <c r="AF4" s="70" t="s">
        <v>106</v>
      </c>
      <c r="AG4" s="70" t="s">
        <v>196</v>
      </c>
      <c r="AH4" s="70" t="s">
        <v>197</v>
      </c>
      <c r="AI4" s="70" t="s">
        <v>191</v>
      </c>
      <c r="AJ4" s="70" t="s">
        <v>88</v>
      </c>
      <c r="AK4" s="255"/>
    </row>
    <row r="5" spans="1:39" ht="16.5" customHeight="1">
      <c r="A5" s="8">
        <f>+'行事入力表①'!C5</f>
        <v>1</v>
      </c>
      <c r="B5" s="13" t="str">
        <f>+'行事入力表①'!D5</f>
        <v>木</v>
      </c>
      <c r="C5" s="10">
        <f>+'行事入力表①'!E5</f>
        <v>0</v>
      </c>
      <c r="D5" s="133" t="s">
        <v>149</v>
      </c>
      <c r="E5" s="133" t="s">
        <v>371</v>
      </c>
      <c r="F5" s="133" t="s">
        <v>149</v>
      </c>
      <c r="G5" s="133" t="s">
        <v>149</v>
      </c>
      <c r="H5" s="133" t="s">
        <v>371</v>
      </c>
      <c r="I5" s="133" t="s">
        <v>371</v>
      </c>
      <c r="J5" s="133" t="s">
        <v>371</v>
      </c>
      <c r="K5" s="149">
        <f>COUNTIF($D5:$J5,K$4)</f>
        <v>0</v>
      </c>
      <c r="L5" s="150">
        <f aca="true" t="shared" si="0" ref="L5:W20">COUNTIF($D5:$J5,L$4)</f>
        <v>0</v>
      </c>
      <c r="M5" s="150">
        <f t="shared" si="0"/>
        <v>0</v>
      </c>
      <c r="N5" s="150">
        <f t="shared" si="0"/>
        <v>0</v>
      </c>
      <c r="O5" s="150">
        <f t="shared" si="0"/>
        <v>0</v>
      </c>
      <c r="P5" s="150">
        <f t="shared" si="0"/>
        <v>0</v>
      </c>
      <c r="Q5" s="150">
        <f t="shared" si="0"/>
        <v>0</v>
      </c>
      <c r="R5" s="150">
        <f t="shared" si="0"/>
        <v>0</v>
      </c>
      <c r="S5" s="150">
        <f t="shared" si="0"/>
        <v>0</v>
      </c>
      <c r="T5" s="150">
        <f t="shared" si="0"/>
        <v>0</v>
      </c>
      <c r="U5" s="150">
        <f t="shared" si="0"/>
        <v>0</v>
      </c>
      <c r="V5" s="150">
        <f t="shared" si="0"/>
        <v>0</v>
      </c>
      <c r="W5" s="151">
        <f t="shared" si="0"/>
        <v>0</v>
      </c>
      <c r="X5" s="152">
        <f>SUM(K5:W5)</f>
        <v>0</v>
      </c>
      <c r="Y5" s="149">
        <f>COUNTIF($D5:$J5,Y$4)</f>
        <v>0</v>
      </c>
      <c r="Z5" s="150">
        <f aca="true" t="shared" si="1" ref="Z5:AG20">COUNTIF($D5:$J5,Z$4)</f>
        <v>0</v>
      </c>
      <c r="AA5" s="150">
        <f t="shared" si="1"/>
        <v>0</v>
      </c>
      <c r="AB5" s="150">
        <f t="shared" si="1"/>
        <v>0</v>
      </c>
      <c r="AC5" s="150">
        <f t="shared" si="1"/>
        <v>0</v>
      </c>
      <c r="AD5" s="150">
        <f t="shared" si="1"/>
        <v>0</v>
      </c>
      <c r="AE5" s="150">
        <f t="shared" si="1"/>
        <v>0</v>
      </c>
      <c r="AF5" s="150">
        <f t="shared" si="1"/>
        <v>0</v>
      </c>
      <c r="AG5" s="151">
        <f t="shared" si="1"/>
        <v>0</v>
      </c>
      <c r="AH5" s="150">
        <f>COUNTA(D5:J5)-X5-AJ5-SUM(Y5:AG5)-COUNTIF(D5:J5,"-")-COUNTIF(D5:J5,"★")</f>
        <v>0</v>
      </c>
      <c r="AI5" s="150">
        <f>COUNTIF(D5:J5,"★")</f>
        <v>0</v>
      </c>
      <c r="AJ5" s="150">
        <f>COUNTIF($D5:$J5,AJ$4)+COUNTIF($D5:$J5,"臨")</f>
        <v>0</v>
      </c>
      <c r="AK5" s="152">
        <f>+X5+SUM(Y5:AH5)</f>
        <v>0</v>
      </c>
      <c r="AM5" s="3" t="s">
        <v>227</v>
      </c>
    </row>
    <row r="6" spans="1:39" ht="16.5" customHeight="1">
      <c r="A6" s="196">
        <f>+'行事入力表①'!C6</f>
        <v>2</v>
      </c>
      <c r="B6" s="13" t="str">
        <f>+'行事入力表①'!D6</f>
        <v>金</v>
      </c>
      <c r="C6" s="14">
        <f>+'行事入力表①'!E6</f>
        <v>0</v>
      </c>
      <c r="D6" s="133" t="s">
        <v>369</v>
      </c>
      <c r="E6" s="133" t="s">
        <v>149</v>
      </c>
      <c r="F6" s="133" t="s">
        <v>371</v>
      </c>
      <c r="G6" s="133" t="s">
        <v>149</v>
      </c>
      <c r="H6" s="133" t="s">
        <v>149</v>
      </c>
      <c r="I6" s="133" t="s">
        <v>369</v>
      </c>
      <c r="J6" s="133" t="s">
        <v>369</v>
      </c>
      <c r="K6" s="146">
        <f aca="true" t="shared" si="2" ref="K6:W35">COUNTIF($D6:$J6,K$4)</f>
        <v>0</v>
      </c>
      <c r="L6" s="14">
        <f t="shared" si="0"/>
        <v>0</v>
      </c>
      <c r="M6" s="14">
        <f t="shared" si="0"/>
        <v>0</v>
      </c>
      <c r="N6" s="14">
        <f t="shared" si="0"/>
        <v>0</v>
      </c>
      <c r="O6" s="14">
        <f t="shared" si="0"/>
        <v>0</v>
      </c>
      <c r="P6" s="14">
        <f t="shared" si="0"/>
        <v>0</v>
      </c>
      <c r="Q6" s="14">
        <f t="shared" si="0"/>
        <v>0</v>
      </c>
      <c r="R6" s="14">
        <f t="shared" si="0"/>
        <v>0</v>
      </c>
      <c r="S6" s="14">
        <f t="shared" si="0"/>
        <v>0</v>
      </c>
      <c r="T6" s="14">
        <f t="shared" si="0"/>
        <v>0</v>
      </c>
      <c r="U6" s="14">
        <f t="shared" si="0"/>
        <v>0</v>
      </c>
      <c r="V6" s="14">
        <f t="shared" si="0"/>
        <v>0</v>
      </c>
      <c r="W6" s="84">
        <f t="shared" si="0"/>
        <v>0</v>
      </c>
      <c r="X6" s="15">
        <f aca="true" t="shared" si="3" ref="X6:X35">SUM(K6:W6)</f>
        <v>0</v>
      </c>
      <c r="Y6" s="146">
        <f aca="true" t="shared" si="4" ref="Y6:AG34">COUNTIF($D6:$J6,Y$4)</f>
        <v>0</v>
      </c>
      <c r="Z6" s="14">
        <f t="shared" si="1"/>
        <v>0</v>
      </c>
      <c r="AA6" s="14">
        <f t="shared" si="1"/>
        <v>0</v>
      </c>
      <c r="AB6" s="14">
        <f t="shared" si="1"/>
        <v>0</v>
      </c>
      <c r="AC6" s="14">
        <f t="shared" si="1"/>
        <v>0</v>
      </c>
      <c r="AD6" s="14">
        <f t="shared" si="1"/>
        <v>0</v>
      </c>
      <c r="AE6" s="14">
        <f t="shared" si="1"/>
        <v>0</v>
      </c>
      <c r="AF6" s="14">
        <f t="shared" si="1"/>
        <v>0</v>
      </c>
      <c r="AG6" s="84">
        <f t="shared" si="1"/>
        <v>0</v>
      </c>
      <c r="AH6" s="10">
        <f aca="true" t="shared" si="5" ref="AH6:AH34">COUNTA(D6:J6)-X6-AJ6-SUM(Y6:AG6)-COUNTIF(D6:J6,"-")-COUNTIF(D6:J6,"★")</f>
        <v>0</v>
      </c>
      <c r="AI6" s="10">
        <f aca="true" t="shared" si="6" ref="AI6:AI35">COUNTIF(D6:J6,"★")</f>
        <v>0</v>
      </c>
      <c r="AJ6" s="10">
        <f aca="true" t="shared" si="7" ref="AJ6:AJ35">COUNTIF($D6:$J6,AJ$4)+COUNTIF($D6:$J6,"臨")</f>
        <v>0</v>
      </c>
      <c r="AK6" s="11">
        <f aca="true" t="shared" si="8" ref="AK6:AK17">+X6+SUM(Y6:AH6)</f>
        <v>0</v>
      </c>
      <c r="AM6" s="3" t="s">
        <v>47</v>
      </c>
    </row>
    <row r="7" spans="1:39" ht="16.5" customHeight="1">
      <c r="A7" s="12">
        <f>+'行事入力表①'!C7</f>
        <v>3</v>
      </c>
      <c r="B7" s="13" t="str">
        <f>+'行事入力表①'!D7</f>
        <v>土</v>
      </c>
      <c r="C7" s="14">
        <f>+'行事入力表①'!E7</f>
        <v>0</v>
      </c>
      <c r="D7" s="133" t="s">
        <v>149</v>
      </c>
      <c r="E7" s="133" t="s">
        <v>371</v>
      </c>
      <c r="F7" s="133" t="s">
        <v>149</v>
      </c>
      <c r="G7" s="133" t="s">
        <v>149</v>
      </c>
      <c r="H7" s="133" t="s">
        <v>371</v>
      </c>
      <c r="I7" s="133" t="s">
        <v>371</v>
      </c>
      <c r="J7" s="133" t="s">
        <v>371</v>
      </c>
      <c r="K7" s="146">
        <f t="shared" si="2"/>
        <v>0</v>
      </c>
      <c r="L7" s="14">
        <f t="shared" si="0"/>
        <v>0</v>
      </c>
      <c r="M7" s="14">
        <f t="shared" si="0"/>
        <v>0</v>
      </c>
      <c r="N7" s="14">
        <f t="shared" si="0"/>
        <v>0</v>
      </c>
      <c r="O7" s="14">
        <f t="shared" si="0"/>
        <v>0</v>
      </c>
      <c r="P7" s="14">
        <f t="shared" si="0"/>
        <v>0</v>
      </c>
      <c r="Q7" s="14">
        <f t="shared" si="0"/>
        <v>0</v>
      </c>
      <c r="R7" s="14">
        <f t="shared" si="0"/>
        <v>0</v>
      </c>
      <c r="S7" s="14">
        <f t="shared" si="0"/>
        <v>0</v>
      </c>
      <c r="T7" s="14">
        <f t="shared" si="0"/>
        <v>0</v>
      </c>
      <c r="U7" s="14">
        <f t="shared" si="0"/>
        <v>0</v>
      </c>
      <c r="V7" s="14">
        <f t="shared" si="0"/>
        <v>0</v>
      </c>
      <c r="W7" s="84">
        <f t="shared" si="0"/>
        <v>0</v>
      </c>
      <c r="X7" s="15">
        <f t="shared" si="3"/>
        <v>0</v>
      </c>
      <c r="Y7" s="146">
        <f t="shared" si="4"/>
        <v>0</v>
      </c>
      <c r="Z7" s="14">
        <f t="shared" si="1"/>
        <v>0</v>
      </c>
      <c r="AA7" s="14">
        <f t="shared" si="1"/>
        <v>0</v>
      </c>
      <c r="AB7" s="14">
        <f t="shared" si="1"/>
        <v>0</v>
      </c>
      <c r="AC7" s="14">
        <f t="shared" si="1"/>
        <v>0</v>
      </c>
      <c r="AD7" s="14">
        <f t="shared" si="1"/>
        <v>0</v>
      </c>
      <c r="AE7" s="14">
        <f t="shared" si="1"/>
        <v>0</v>
      </c>
      <c r="AF7" s="14">
        <f t="shared" si="1"/>
        <v>0</v>
      </c>
      <c r="AG7" s="84">
        <f t="shared" si="1"/>
        <v>0</v>
      </c>
      <c r="AH7" s="10">
        <f t="shared" si="5"/>
        <v>0</v>
      </c>
      <c r="AI7" s="10">
        <f t="shared" si="6"/>
        <v>0</v>
      </c>
      <c r="AJ7" s="10">
        <f t="shared" si="7"/>
        <v>0</v>
      </c>
      <c r="AK7" s="11">
        <f t="shared" si="8"/>
        <v>0</v>
      </c>
      <c r="AM7" s="3" t="s">
        <v>154</v>
      </c>
    </row>
    <row r="8" spans="1:39" ht="16.5" customHeight="1">
      <c r="A8" s="12">
        <f>+'行事入力表①'!C8</f>
        <v>4</v>
      </c>
      <c r="B8" s="13" t="str">
        <f>+'行事入力表①'!D8</f>
        <v>日</v>
      </c>
      <c r="C8" s="14">
        <f>+'行事入力表①'!E8</f>
        <v>0</v>
      </c>
      <c r="D8" s="133" t="s">
        <v>369</v>
      </c>
      <c r="E8" s="133" t="s">
        <v>149</v>
      </c>
      <c r="F8" s="133" t="s">
        <v>371</v>
      </c>
      <c r="G8" s="133" t="s">
        <v>149</v>
      </c>
      <c r="H8" s="133" t="s">
        <v>149</v>
      </c>
      <c r="I8" s="133" t="s">
        <v>369</v>
      </c>
      <c r="J8" s="133" t="s">
        <v>369</v>
      </c>
      <c r="K8" s="146">
        <f t="shared" si="2"/>
        <v>0</v>
      </c>
      <c r="L8" s="14">
        <f t="shared" si="0"/>
        <v>0</v>
      </c>
      <c r="M8" s="14">
        <f t="shared" si="0"/>
        <v>0</v>
      </c>
      <c r="N8" s="14">
        <f t="shared" si="0"/>
        <v>0</v>
      </c>
      <c r="O8" s="14">
        <f t="shared" si="0"/>
        <v>0</v>
      </c>
      <c r="P8" s="14">
        <f t="shared" si="0"/>
        <v>0</v>
      </c>
      <c r="Q8" s="14">
        <f t="shared" si="0"/>
        <v>0</v>
      </c>
      <c r="R8" s="14">
        <f t="shared" si="0"/>
        <v>0</v>
      </c>
      <c r="S8" s="14">
        <f t="shared" si="0"/>
        <v>0</v>
      </c>
      <c r="T8" s="14">
        <f t="shared" si="0"/>
        <v>0</v>
      </c>
      <c r="U8" s="14">
        <f t="shared" si="0"/>
        <v>0</v>
      </c>
      <c r="V8" s="14">
        <f t="shared" si="0"/>
        <v>0</v>
      </c>
      <c r="W8" s="84">
        <f t="shared" si="0"/>
        <v>0</v>
      </c>
      <c r="X8" s="15">
        <f t="shared" si="3"/>
        <v>0</v>
      </c>
      <c r="Y8" s="146">
        <f t="shared" si="4"/>
        <v>0</v>
      </c>
      <c r="Z8" s="14">
        <f t="shared" si="1"/>
        <v>0</v>
      </c>
      <c r="AA8" s="14">
        <f t="shared" si="1"/>
        <v>0</v>
      </c>
      <c r="AB8" s="14">
        <f t="shared" si="1"/>
        <v>0</v>
      </c>
      <c r="AC8" s="14">
        <f t="shared" si="1"/>
        <v>0</v>
      </c>
      <c r="AD8" s="14">
        <f t="shared" si="1"/>
        <v>0</v>
      </c>
      <c r="AE8" s="14">
        <f t="shared" si="1"/>
        <v>0</v>
      </c>
      <c r="AF8" s="14">
        <f t="shared" si="1"/>
        <v>0</v>
      </c>
      <c r="AG8" s="84">
        <f t="shared" si="1"/>
        <v>0</v>
      </c>
      <c r="AH8" s="10">
        <f t="shared" si="5"/>
        <v>0</v>
      </c>
      <c r="AI8" s="10">
        <f t="shared" si="6"/>
        <v>0</v>
      </c>
      <c r="AJ8" s="10">
        <f t="shared" si="7"/>
        <v>0</v>
      </c>
      <c r="AK8" s="11">
        <f t="shared" si="8"/>
        <v>0</v>
      </c>
      <c r="AM8" s="3" t="s">
        <v>48</v>
      </c>
    </row>
    <row r="9" spans="1:39" ht="16.5" customHeight="1">
      <c r="A9" s="12">
        <f>+'行事入力表①'!C9</f>
        <v>5</v>
      </c>
      <c r="B9" s="13" t="str">
        <f>+'行事入力表①'!D9</f>
        <v>月</v>
      </c>
      <c r="C9" s="14">
        <f>+'行事入力表①'!E9</f>
        <v>0</v>
      </c>
      <c r="D9" s="133" t="s">
        <v>149</v>
      </c>
      <c r="E9" s="133" t="s">
        <v>371</v>
      </c>
      <c r="F9" s="133" t="s">
        <v>149</v>
      </c>
      <c r="G9" s="133" t="s">
        <v>149</v>
      </c>
      <c r="H9" s="133" t="s">
        <v>371</v>
      </c>
      <c r="I9" s="133" t="s">
        <v>371</v>
      </c>
      <c r="J9" s="133" t="s">
        <v>371</v>
      </c>
      <c r="K9" s="146">
        <f t="shared" si="2"/>
        <v>0</v>
      </c>
      <c r="L9" s="14">
        <f t="shared" si="0"/>
        <v>0</v>
      </c>
      <c r="M9" s="14">
        <f t="shared" si="0"/>
        <v>0</v>
      </c>
      <c r="N9" s="14">
        <f t="shared" si="0"/>
        <v>0</v>
      </c>
      <c r="O9" s="14">
        <f t="shared" si="0"/>
        <v>0</v>
      </c>
      <c r="P9" s="14">
        <f t="shared" si="0"/>
        <v>0</v>
      </c>
      <c r="Q9" s="14">
        <f t="shared" si="0"/>
        <v>0</v>
      </c>
      <c r="R9" s="14">
        <f t="shared" si="0"/>
        <v>0</v>
      </c>
      <c r="S9" s="14">
        <f t="shared" si="0"/>
        <v>0</v>
      </c>
      <c r="T9" s="14">
        <f t="shared" si="0"/>
        <v>0</v>
      </c>
      <c r="U9" s="14">
        <f t="shared" si="0"/>
        <v>0</v>
      </c>
      <c r="V9" s="14">
        <f t="shared" si="0"/>
        <v>0</v>
      </c>
      <c r="W9" s="84">
        <f t="shared" si="0"/>
        <v>0</v>
      </c>
      <c r="X9" s="15">
        <f t="shared" si="3"/>
        <v>0</v>
      </c>
      <c r="Y9" s="146">
        <f t="shared" si="4"/>
        <v>0</v>
      </c>
      <c r="Z9" s="14">
        <f t="shared" si="1"/>
        <v>0</v>
      </c>
      <c r="AA9" s="14">
        <f t="shared" si="1"/>
        <v>0</v>
      </c>
      <c r="AB9" s="14">
        <f t="shared" si="1"/>
        <v>0</v>
      </c>
      <c r="AC9" s="14">
        <f t="shared" si="1"/>
        <v>0</v>
      </c>
      <c r="AD9" s="14">
        <f t="shared" si="1"/>
        <v>0</v>
      </c>
      <c r="AE9" s="14">
        <f t="shared" si="1"/>
        <v>0</v>
      </c>
      <c r="AF9" s="14">
        <f t="shared" si="1"/>
        <v>0</v>
      </c>
      <c r="AG9" s="84">
        <f t="shared" si="1"/>
        <v>0</v>
      </c>
      <c r="AH9" s="10">
        <f t="shared" si="5"/>
        <v>0</v>
      </c>
      <c r="AI9" s="10">
        <f t="shared" si="6"/>
        <v>0</v>
      </c>
      <c r="AJ9" s="10">
        <f t="shared" si="7"/>
        <v>0</v>
      </c>
      <c r="AK9" s="11">
        <f t="shared" si="8"/>
        <v>0</v>
      </c>
      <c r="AM9" s="3" t="s">
        <v>99</v>
      </c>
    </row>
    <row r="10" spans="1:39" ht="16.5" customHeight="1">
      <c r="A10" s="12">
        <f>+'行事入力表①'!C10</f>
        <v>6</v>
      </c>
      <c r="B10" s="13" t="str">
        <f>+'行事入力表①'!D10</f>
        <v>火</v>
      </c>
      <c r="C10" s="14">
        <f>+'行事入力表①'!E10</f>
        <v>0</v>
      </c>
      <c r="D10" s="133" t="s">
        <v>369</v>
      </c>
      <c r="E10" s="133" t="s">
        <v>149</v>
      </c>
      <c r="F10" s="133" t="s">
        <v>371</v>
      </c>
      <c r="G10" s="133" t="s">
        <v>149</v>
      </c>
      <c r="H10" s="133" t="s">
        <v>149</v>
      </c>
      <c r="I10" s="133" t="s">
        <v>369</v>
      </c>
      <c r="J10" s="133" t="s">
        <v>369</v>
      </c>
      <c r="K10" s="146">
        <f t="shared" si="2"/>
        <v>0</v>
      </c>
      <c r="L10" s="14">
        <f t="shared" si="0"/>
        <v>0</v>
      </c>
      <c r="M10" s="14">
        <f t="shared" si="0"/>
        <v>0</v>
      </c>
      <c r="N10" s="14">
        <f t="shared" si="0"/>
        <v>0</v>
      </c>
      <c r="O10" s="14">
        <f t="shared" si="0"/>
        <v>0</v>
      </c>
      <c r="P10" s="14">
        <f t="shared" si="0"/>
        <v>0</v>
      </c>
      <c r="Q10" s="14">
        <f t="shared" si="0"/>
        <v>0</v>
      </c>
      <c r="R10" s="14">
        <f t="shared" si="0"/>
        <v>0</v>
      </c>
      <c r="S10" s="14">
        <f t="shared" si="0"/>
        <v>0</v>
      </c>
      <c r="T10" s="14">
        <f t="shared" si="0"/>
        <v>0</v>
      </c>
      <c r="U10" s="14">
        <f t="shared" si="0"/>
        <v>0</v>
      </c>
      <c r="V10" s="14">
        <f t="shared" si="0"/>
        <v>0</v>
      </c>
      <c r="W10" s="84">
        <f t="shared" si="0"/>
        <v>0</v>
      </c>
      <c r="X10" s="15">
        <f t="shared" si="3"/>
        <v>0</v>
      </c>
      <c r="Y10" s="146">
        <f t="shared" si="4"/>
        <v>0</v>
      </c>
      <c r="Z10" s="14">
        <f t="shared" si="1"/>
        <v>0</v>
      </c>
      <c r="AA10" s="14">
        <f t="shared" si="1"/>
        <v>0</v>
      </c>
      <c r="AB10" s="14">
        <f t="shared" si="1"/>
        <v>0</v>
      </c>
      <c r="AC10" s="14">
        <f t="shared" si="1"/>
        <v>0</v>
      </c>
      <c r="AD10" s="14">
        <f t="shared" si="1"/>
        <v>0</v>
      </c>
      <c r="AE10" s="14">
        <f t="shared" si="1"/>
        <v>0</v>
      </c>
      <c r="AF10" s="14">
        <f t="shared" si="1"/>
        <v>0</v>
      </c>
      <c r="AG10" s="84">
        <f t="shared" si="1"/>
        <v>0</v>
      </c>
      <c r="AH10" s="10">
        <f t="shared" si="5"/>
        <v>0</v>
      </c>
      <c r="AI10" s="10">
        <f t="shared" si="6"/>
        <v>0</v>
      </c>
      <c r="AJ10" s="10">
        <f t="shared" si="7"/>
        <v>0</v>
      </c>
      <c r="AK10" s="11">
        <f t="shared" si="8"/>
        <v>0</v>
      </c>
      <c r="AM10" s="3" t="s">
        <v>97</v>
      </c>
    </row>
    <row r="11" spans="1:39" ht="16.5" customHeight="1">
      <c r="A11" s="48">
        <f>+'行事入力表①'!C11</f>
        <v>7</v>
      </c>
      <c r="B11" s="23" t="str">
        <f>+'行事入力表①'!D11</f>
        <v>水</v>
      </c>
      <c r="C11" s="36">
        <f>+'行事入力表①'!E11</f>
        <v>0</v>
      </c>
      <c r="D11" s="134"/>
      <c r="E11" s="134"/>
      <c r="F11" s="134"/>
      <c r="G11" s="134"/>
      <c r="H11" s="134"/>
      <c r="I11" s="134"/>
      <c r="J11" s="134"/>
      <c r="K11" s="147">
        <f t="shared" si="2"/>
        <v>0</v>
      </c>
      <c r="L11" s="36">
        <f t="shared" si="0"/>
        <v>0</v>
      </c>
      <c r="M11" s="36">
        <f t="shared" si="0"/>
        <v>0</v>
      </c>
      <c r="N11" s="36">
        <f t="shared" si="0"/>
        <v>0</v>
      </c>
      <c r="O11" s="36">
        <f t="shared" si="0"/>
        <v>0</v>
      </c>
      <c r="P11" s="36">
        <f t="shared" si="0"/>
        <v>0</v>
      </c>
      <c r="Q11" s="36">
        <f t="shared" si="0"/>
        <v>0</v>
      </c>
      <c r="R11" s="36">
        <f t="shared" si="0"/>
        <v>0</v>
      </c>
      <c r="S11" s="36">
        <f t="shared" si="0"/>
        <v>0</v>
      </c>
      <c r="T11" s="36">
        <f t="shared" si="0"/>
        <v>0</v>
      </c>
      <c r="U11" s="36">
        <f t="shared" si="0"/>
        <v>0</v>
      </c>
      <c r="V11" s="36">
        <f t="shared" si="0"/>
        <v>0</v>
      </c>
      <c r="W11" s="148">
        <f t="shared" si="0"/>
        <v>0</v>
      </c>
      <c r="X11" s="49">
        <f t="shared" si="3"/>
        <v>0</v>
      </c>
      <c r="Y11" s="147">
        <f t="shared" si="4"/>
        <v>0</v>
      </c>
      <c r="Z11" s="36">
        <f t="shared" si="1"/>
        <v>0</v>
      </c>
      <c r="AA11" s="36">
        <f t="shared" si="1"/>
        <v>0</v>
      </c>
      <c r="AB11" s="36">
        <f t="shared" si="1"/>
        <v>0</v>
      </c>
      <c r="AC11" s="36">
        <f t="shared" si="1"/>
        <v>0</v>
      </c>
      <c r="AD11" s="36">
        <f t="shared" si="1"/>
        <v>0</v>
      </c>
      <c r="AE11" s="36">
        <f t="shared" si="1"/>
        <v>0</v>
      </c>
      <c r="AF11" s="36">
        <f t="shared" si="1"/>
        <v>0</v>
      </c>
      <c r="AG11" s="148">
        <f t="shared" si="1"/>
        <v>0</v>
      </c>
      <c r="AH11" s="46">
        <f t="shared" si="5"/>
        <v>0</v>
      </c>
      <c r="AI11" s="46">
        <f t="shared" si="6"/>
        <v>0</v>
      </c>
      <c r="AJ11" s="46">
        <f t="shared" si="7"/>
        <v>0</v>
      </c>
      <c r="AK11" s="47">
        <f t="shared" si="8"/>
        <v>0</v>
      </c>
      <c r="AM11" s="3" t="s">
        <v>155</v>
      </c>
    </row>
    <row r="12" spans="1:39" ht="16.5" customHeight="1">
      <c r="A12" s="48">
        <f>+'行事入力表①'!C12</f>
        <v>8</v>
      </c>
      <c r="B12" s="23" t="str">
        <f>+'行事入力表①'!D12</f>
        <v>木</v>
      </c>
      <c r="C12" s="36">
        <f>+'行事入力表①'!E12</f>
        <v>0</v>
      </c>
      <c r="D12" s="134"/>
      <c r="E12" s="134"/>
      <c r="F12" s="134"/>
      <c r="G12" s="134"/>
      <c r="H12" s="134"/>
      <c r="I12" s="134"/>
      <c r="J12" s="134"/>
      <c r="K12" s="147">
        <f t="shared" si="2"/>
        <v>0</v>
      </c>
      <c r="L12" s="36">
        <f t="shared" si="0"/>
        <v>0</v>
      </c>
      <c r="M12" s="36">
        <f t="shared" si="0"/>
        <v>0</v>
      </c>
      <c r="N12" s="36">
        <f t="shared" si="0"/>
        <v>0</v>
      </c>
      <c r="O12" s="36">
        <f t="shared" si="0"/>
        <v>0</v>
      </c>
      <c r="P12" s="36">
        <f t="shared" si="0"/>
        <v>0</v>
      </c>
      <c r="Q12" s="36">
        <f t="shared" si="0"/>
        <v>0</v>
      </c>
      <c r="R12" s="36">
        <f t="shared" si="0"/>
        <v>0</v>
      </c>
      <c r="S12" s="36">
        <f t="shared" si="0"/>
        <v>0</v>
      </c>
      <c r="T12" s="36">
        <f t="shared" si="0"/>
        <v>0</v>
      </c>
      <c r="U12" s="36">
        <f t="shared" si="0"/>
        <v>0</v>
      </c>
      <c r="V12" s="36">
        <f t="shared" si="0"/>
        <v>0</v>
      </c>
      <c r="W12" s="148">
        <f t="shared" si="0"/>
        <v>0</v>
      </c>
      <c r="X12" s="49">
        <f t="shared" si="3"/>
        <v>0</v>
      </c>
      <c r="Y12" s="147">
        <f t="shared" si="4"/>
        <v>0</v>
      </c>
      <c r="Z12" s="36">
        <f t="shared" si="1"/>
        <v>0</v>
      </c>
      <c r="AA12" s="36">
        <f t="shared" si="1"/>
        <v>0</v>
      </c>
      <c r="AB12" s="36">
        <f t="shared" si="1"/>
        <v>0</v>
      </c>
      <c r="AC12" s="36">
        <f t="shared" si="1"/>
        <v>0</v>
      </c>
      <c r="AD12" s="36">
        <f t="shared" si="1"/>
        <v>0</v>
      </c>
      <c r="AE12" s="36">
        <f t="shared" si="1"/>
        <v>0</v>
      </c>
      <c r="AF12" s="36">
        <f t="shared" si="1"/>
        <v>0</v>
      </c>
      <c r="AG12" s="148">
        <f t="shared" si="1"/>
        <v>0</v>
      </c>
      <c r="AH12" s="46">
        <f t="shared" si="5"/>
        <v>0</v>
      </c>
      <c r="AI12" s="46">
        <f t="shared" si="6"/>
        <v>0</v>
      </c>
      <c r="AJ12" s="46">
        <f t="shared" si="7"/>
        <v>0</v>
      </c>
      <c r="AK12" s="47">
        <f t="shared" si="8"/>
        <v>0</v>
      </c>
      <c r="AM12" s="3" t="s">
        <v>156</v>
      </c>
    </row>
    <row r="13" spans="1:39" ht="16.5" customHeight="1">
      <c r="A13" s="48">
        <f>+'行事入力表①'!C13</f>
        <v>9</v>
      </c>
      <c r="B13" s="23" t="str">
        <f>+'行事入力表①'!D13</f>
        <v>金</v>
      </c>
      <c r="C13" s="36">
        <f>+'行事入力表①'!E13</f>
        <v>0</v>
      </c>
      <c r="D13" s="134"/>
      <c r="E13" s="134"/>
      <c r="F13" s="134"/>
      <c r="G13" s="134"/>
      <c r="H13" s="134"/>
      <c r="I13" s="134"/>
      <c r="J13" s="134"/>
      <c r="K13" s="147">
        <f t="shared" si="2"/>
        <v>0</v>
      </c>
      <c r="L13" s="36">
        <f t="shared" si="0"/>
        <v>0</v>
      </c>
      <c r="M13" s="36">
        <f t="shared" si="0"/>
        <v>0</v>
      </c>
      <c r="N13" s="36">
        <f t="shared" si="0"/>
        <v>0</v>
      </c>
      <c r="O13" s="36">
        <f t="shared" si="0"/>
        <v>0</v>
      </c>
      <c r="P13" s="36">
        <f t="shared" si="0"/>
        <v>0</v>
      </c>
      <c r="Q13" s="36">
        <f t="shared" si="0"/>
        <v>0</v>
      </c>
      <c r="R13" s="36">
        <f t="shared" si="0"/>
        <v>0</v>
      </c>
      <c r="S13" s="36">
        <f t="shared" si="0"/>
        <v>0</v>
      </c>
      <c r="T13" s="36">
        <f t="shared" si="0"/>
        <v>0</v>
      </c>
      <c r="U13" s="36">
        <f t="shared" si="0"/>
        <v>0</v>
      </c>
      <c r="V13" s="36">
        <f t="shared" si="0"/>
        <v>0</v>
      </c>
      <c r="W13" s="148">
        <f t="shared" si="0"/>
        <v>0</v>
      </c>
      <c r="X13" s="49">
        <f t="shared" si="3"/>
        <v>0</v>
      </c>
      <c r="Y13" s="147">
        <f t="shared" si="4"/>
        <v>0</v>
      </c>
      <c r="Z13" s="36">
        <f t="shared" si="1"/>
        <v>0</v>
      </c>
      <c r="AA13" s="36">
        <f t="shared" si="1"/>
        <v>0</v>
      </c>
      <c r="AB13" s="36">
        <f t="shared" si="1"/>
        <v>0</v>
      </c>
      <c r="AC13" s="36">
        <f t="shared" si="1"/>
        <v>0</v>
      </c>
      <c r="AD13" s="36">
        <f t="shared" si="1"/>
        <v>0</v>
      </c>
      <c r="AE13" s="36">
        <f t="shared" si="1"/>
        <v>0</v>
      </c>
      <c r="AF13" s="36">
        <f t="shared" si="1"/>
        <v>0</v>
      </c>
      <c r="AG13" s="148">
        <f t="shared" si="1"/>
        <v>0</v>
      </c>
      <c r="AH13" s="46">
        <f t="shared" si="5"/>
        <v>0</v>
      </c>
      <c r="AI13" s="46">
        <f t="shared" si="6"/>
        <v>0</v>
      </c>
      <c r="AJ13" s="46">
        <f t="shared" si="7"/>
        <v>0</v>
      </c>
      <c r="AK13" s="47">
        <f t="shared" si="8"/>
        <v>0</v>
      </c>
      <c r="AM13" s="3" t="s">
        <v>98</v>
      </c>
    </row>
    <row r="14" spans="1:40" ht="16.5" customHeight="1">
      <c r="A14" s="12">
        <f>+'行事入力表①'!C14</f>
        <v>10</v>
      </c>
      <c r="B14" s="13" t="str">
        <f>+'行事入力表①'!D14</f>
        <v>土</v>
      </c>
      <c r="C14" s="14">
        <f>+'行事入力表①'!E14</f>
        <v>0</v>
      </c>
      <c r="D14" s="133" t="s">
        <v>149</v>
      </c>
      <c r="E14" s="133" t="s">
        <v>371</v>
      </c>
      <c r="F14" s="133" t="s">
        <v>149</v>
      </c>
      <c r="G14" s="133" t="s">
        <v>149</v>
      </c>
      <c r="H14" s="133" t="s">
        <v>371</v>
      </c>
      <c r="I14" s="133" t="s">
        <v>371</v>
      </c>
      <c r="J14" s="133" t="s">
        <v>371</v>
      </c>
      <c r="K14" s="146">
        <f t="shared" si="2"/>
        <v>0</v>
      </c>
      <c r="L14" s="14">
        <f t="shared" si="0"/>
        <v>0</v>
      </c>
      <c r="M14" s="14">
        <f t="shared" si="0"/>
        <v>0</v>
      </c>
      <c r="N14" s="14">
        <f t="shared" si="0"/>
        <v>0</v>
      </c>
      <c r="O14" s="14">
        <f t="shared" si="0"/>
        <v>0</v>
      </c>
      <c r="P14" s="14">
        <f t="shared" si="0"/>
        <v>0</v>
      </c>
      <c r="Q14" s="14">
        <f t="shared" si="0"/>
        <v>0</v>
      </c>
      <c r="R14" s="14">
        <f t="shared" si="0"/>
        <v>0</v>
      </c>
      <c r="S14" s="14">
        <f t="shared" si="0"/>
        <v>0</v>
      </c>
      <c r="T14" s="14">
        <f t="shared" si="0"/>
        <v>0</v>
      </c>
      <c r="U14" s="14">
        <f t="shared" si="0"/>
        <v>0</v>
      </c>
      <c r="V14" s="14">
        <f t="shared" si="0"/>
        <v>0</v>
      </c>
      <c r="W14" s="84">
        <f t="shared" si="0"/>
        <v>0</v>
      </c>
      <c r="X14" s="15">
        <f t="shared" si="3"/>
        <v>0</v>
      </c>
      <c r="Y14" s="146">
        <f t="shared" si="4"/>
        <v>0</v>
      </c>
      <c r="Z14" s="14">
        <f t="shared" si="1"/>
        <v>0</v>
      </c>
      <c r="AA14" s="14">
        <f t="shared" si="1"/>
        <v>0</v>
      </c>
      <c r="AB14" s="14">
        <f t="shared" si="1"/>
        <v>0</v>
      </c>
      <c r="AC14" s="14">
        <f t="shared" si="1"/>
        <v>0</v>
      </c>
      <c r="AD14" s="14">
        <f t="shared" si="1"/>
        <v>0</v>
      </c>
      <c r="AE14" s="14">
        <f t="shared" si="1"/>
        <v>0</v>
      </c>
      <c r="AF14" s="14">
        <f t="shared" si="1"/>
        <v>0</v>
      </c>
      <c r="AG14" s="84">
        <f t="shared" si="1"/>
        <v>0</v>
      </c>
      <c r="AH14" s="10">
        <f t="shared" si="5"/>
        <v>0</v>
      </c>
      <c r="AI14" s="10">
        <f t="shared" si="6"/>
        <v>0</v>
      </c>
      <c r="AJ14" s="10">
        <f t="shared" si="7"/>
        <v>0</v>
      </c>
      <c r="AK14" s="11">
        <f t="shared" si="8"/>
        <v>0</v>
      </c>
      <c r="AM14" s="3" t="s">
        <v>226</v>
      </c>
      <c r="AN14" s="5" t="s">
        <v>133</v>
      </c>
    </row>
    <row r="15" spans="1:40" ht="16.5" customHeight="1">
      <c r="A15" s="12">
        <f>+'行事入力表①'!C15</f>
        <v>11</v>
      </c>
      <c r="B15" s="13" t="str">
        <f>+'行事入力表①'!D15</f>
        <v>日</v>
      </c>
      <c r="C15" s="14">
        <f>+'行事入力表①'!E15</f>
        <v>0</v>
      </c>
      <c r="D15" s="133" t="s">
        <v>369</v>
      </c>
      <c r="E15" s="133" t="s">
        <v>149</v>
      </c>
      <c r="F15" s="133" t="s">
        <v>371</v>
      </c>
      <c r="G15" s="133" t="s">
        <v>149</v>
      </c>
      <c r="H15" s="133" t="s">
        <v>149</v>
      </c>
      <c r="I15" s="133" t="s">
        <v>369</v>
      </c>
      <c r="J15" s="133" t="s">
        <v>369</v>
      </c>
      <c r="K15" s="146">
        <f t="shared" si="2"/>
        <v>0</v>
      </c>
      <c r="L15" s="14">
        <f t="shared" si="0"/>
        <v>0</v>
      </c>
      <c r="M15" s="14">
        <f t="shared" si="0"/>
        <v>0</v>
      </c>
      <c r="N15" s="14">
        <f t="shared" si="0"/>
        <v>0</v>
      </c>
      <c r="O15" s="14">
        <f t="shared" si="0"/>
        <v>0</v>
      </c>
      <c r="P15" s="14">
        <f t="shared" si="0"/>
        <v>0</v>
      </c>
      <c r="Q15" s="14">
        <f t="shared" si="0"/>
        <v>0</v>
      </c>
      <c r="R15" s="14">
        <f t="shared" si="0"/>
        <v>0</v>
      </c>
      <c r="S15" s="14">
        <f t="shared" si="0"/>
        <v>0</v>
      </c>
      <c r="T15" s="14">
        <f t="shared" si="0"/>
        <v>0</v>
      </c>
      <c r="U15" s="14">
        <f t="shared" si="0"/>
        <v>0</v>
      </c>
      <c r="V15" s="14">
        <f t="shared" si="0"/>
        <v>0</v>
      </c>
      <c r="W15" s="84">
        <f t="shared" si="0"/>
        <v>0</v>
      </c>
      <c r="X15" s="15">
        <f t="shared" si="3"/>
        <v>0</v>
      </c>
      <c r="Y15" s="146">
        <f t="shared" si="4"/>
        <v>0</v>
      </c>
      <c r="Z15" s="14">
        <f t="shared" si="1"/>
        <v>0</v>
      </c>
      <c r="AA15" s="14">
        <f t="shared" si="1"/>
        <v>0</v>
      </c>
      <c r="AB15" s="14">
        <f t="shared" si="1"/>
        <v>0</v>
      </c>
      <c r="AC15" s="14">
        <f t="shared" si="1"/>
        <v>0</v>
      </c>
      <c r="AD15" s="14">
        <f t="shared" si="1"/>
        <v>0</v>
      </c>
      <c r="AE15" s="14">
        <f t="shared" si="1"/>
        <v>0</v>
      </c>
      <c r="AF15" s="14">
        <f t="shared" si="1"/>
        <v>0</v>
      </c>
      <c r="AG15" s="84">
        <f t="shared" si="1"/>
        <v>0</v>
      </c>
      <c r="AH15" s="10">
        <f t="shared" si="5"/>
        <v>0</v>
      </c>
      <c r="AI15" s="10">
        <f t="shared" si="6"/>
        <v>0</v>
      </c>
      <c r="AJ15" s="10">
        <f t="shared" si="7"/>
        <v>0</v>
      </c>
      <c r="AK15" s="11">
        <f t="shared" si="8"/>
        <v>0</v>
      </c>
      <c r="AM15" s="3" t="s">
        <v>51</v>
      </c>
      <c r="AN15" s="5" t="s">
        <v>10</v>
      </c>
    </row>
    <row r="16" spans="1:40" ht="16.5" customHeight="1">
      <c r="A16" s="48">
        <f>+'行事入力表①'!C16</f>
        <v>12</v>
      </c>
      <c r="B16" s="23" t="str">
        <f>+'行事入力表①'!D16</f>
        <v>月</v>
      </c>
      <c r="C16" s="36">
        <f>+'行事入力表①'!E16</f>
        <v>0</v>
      </c>
      <c r="D16" s="134"/>
      <c r="E16" s="134"/>
      <c r="F16" s="134"/>
      <c r="G16" s="134"/>
      <c r="H16" s="134"/>
      <c r="I16" s="134"/>
      <c r="J16" s="134"/>
      <c r="K16" s="147">
        <f t="shared" si="2"/>
        <v>0</v>
      </c>
      <c r="L16" s="36">
        <f t="shared" si="0"/>
        <v>0</v>
      </c>
      <c r="M16" s="36">
        <f t="shared" si="0"/>
        <v>0</v>
      </c>
      <c r="N16" s="36">
        <f t="shared" si="0"/>
        <v>0</v>
      </c>
      <c r="O16" s="36">
        <f t="shared" si="0"/>
        <v>0</v>
      </c>
      <c r="P16" s="36">
        <f t="shared" si="0"/>
        <v>0</v>
      </c>
      <c r="Q16" s="36">
        <f t="shared" si="0"/>
        <v>0</v>
      </c>
      <c r="R16" s="36">
        <f t="shared" si="0"/>
        <v>0</v>
      </c>
      <c r="S16" s="36">
        <f t="shared" si="0"/>
        <v>0</v>
      </c>
      <c r="T16" s="36">
        <f t="shared" si="0"/>
        <v>0</v>
      </c>
      <c r="U16" s="36">
        <f t="shared" si="0"/>
        <v>0</v>
      </c>
      <c r="V16" s="36">
        <f t="shared" si="0"/>
        <v>0</v>
      </c>
      <c r="W16" s="148">
        <f t="shared" si="0"/>
        <v>0</v>
      </c>
      <c r="X16" s="49">
        <f t="shared" si="3"/>
        <v>0</v>
      </c>
      <c r="Y16" s="147">
        <f t="shared" si="4"/>
        <v>0</v>
      </c>
      <c r="Z16" s="36">
        <f t="shared" si="1"/>
        <v>0</v>
      </c>
      <c r="AA16" s="36">
        <f t="shared" si="1"/>
        <v>0</v>
      </c>
      <c r="AB16" s="36">
        <f t="shared" si="1"/>
        <v>0</v>
      </c>
      <c r="AC16" s="36">
        <f t="shared" si="1"/>
        <v>0</v>
      </c>
      <c r="AD16" s="36">
        <f t="shared" si="1"/>
        <v>0</v>
      </c>
      <c r="AE16" s="36">
        <f t="shared" si="1"/>
        <v>0</v>
      </c>
      <c r="AF16" s="36">
        <f t="shared" si="1"/>
        <v>0</v>
      </c>
      <c r="AG16" s="148">
        <f t="shared" si="1"/>
        <v>0</v>
      </c>
      <c r="AH16" s="46">
        <f t="shared" si="5"/>
        <v>0</v>
      </c>
      <c r="AI16" s="46">
        <f t="shared" si="6"/>
        <v>0</v>
      </c>
      <c r="AJ16" s="46">
        <f t="shared" si="7"/>
        <v>0</v>
      </c>
      <c r="AK16" s="47">
        <f t="shared" si="8"/>
        <v>0</v>
      </c>
      <c r="AM16" s="3" t="s">
        <v>260</v>
      </c>
      <c r="AN16" s="5" t="s">
        <v>259</v>
      </c>
    </row>
    <row r="17" spans="1:40" ht="16.5" customHeight="1">
      <c r="A17" s="48">
        <f>+'行事入力表①'!C17</f>
        <v>13</v>
      </c>
      <c r="B17" s="23" t="str">
        <f>+'行事入力表①'!D17</f>
        <v>火</v>
      </c>
      <c r="C17" s="36">
        <f>+'行事入力表①'!E17</f>
        <v>0</v>
      </c>
      <c r="D17" s="134"/>
      <c r="E17" s="134"/>
      <c r="F17" s="134"/>
      <c r="G17" s="134"/>
      <c r="H17" s="134"/>
      <c r="I17" s="134"/>
      <c r="J17" s="134"/>
      <c r="K17" s="147">
        <f t="shared" si="2"/>
        <v>0</v>
      </c>
      <c r="L17" s="36">
        <f t="shared" si="0"/>
        <v>0</v>
      </c>
      <c r="M17" s="36">
        <f t="shared" si="0"/>
        <v>0</v>
      </c>
      <c r="N17" s="36">
        <f t="shared" si="0"/>
        <v>0</v>
      </c>
      <c r="O17" s="36">
        <f t="shared" si="0"/>
        <v>0</v>
      </c>
      <c r="P17" s="36">
        <f t="shared" si="0"/>
        <v>0</v>
      </c>
      <c r="Q17" s="36">
        <f t="shared" si="0"/>
        <v>0</v>
      </c>
      <c r="R17" s="36">
        <f t="shared" si="0"/>
        <v>0</v>
      </c>
      <c r="S17" s="36">
        <f t="shared" si="0"/>
        <v>0</v>
      </c>
      <c r="T17" s="36">
        <f t="shared" si="0"/>
        <v>0</v>
      </c>
      <c r="U17" s="36">
        <f t="shared" si="0"/>
        <v>0</v>
      </c>
      <c r="V17" s="36">
        <f t="shared" si="0"/>
        <v>0</v>
      </c>
      <c r="W17" s="148">
        <f t="shared" si="0"/>
        <v>0</v>
      </c>
      <c r="X17" s="49">
        <f t="shared" si="3"/>
        <v>0</v>
      </c>
      <c r="Y17" s="147">
        <f t="shared" si="4"/>
        <v>0</v>
      </c>
      <c r="Z17" s="36">
        <f t="shared" si="1"/>
        <v>0</v>
      </c>
      <c r="AA17" s="36">
        <f t="shared" si="1"/>
        <v>0</v>
      </c>
      <c r="AB17" s="36">
        <f t="shared" si="1"/>
        <v>0</v>
      </c>
      <c r="AC17" s="36">
        <f t="shared" si="1"/>
        <v>0</v>
      </c>
      <c r="AD17" s="36">
        <f t="shared" si="1"/>
        <v>0</v>
      </c>
      <c r="AE17" s="36">
        <f t="shared" si="1"/>
        <v>0</v>
      </c>
      <c r="AF17" s="36">
        <f t="shared" si="1"/>
        <v>0</v>
      </c>
      <c r="AG17" s="148">
        <f t="shared" si="1"/>
        <v>0</v>
      </c>
      <c r="AH17" s="46">
        <f t="shared" si="5"/>
        <v>0</v>
      </c>
      <c r="AI17" s="46">
        <f t="shared" si="6"/>
        <v>0</v>
      </c>
      <c r="AJ17" s="46">
        <f t="shared" si="7"/>
        <v>0</v>
      </c>
      <c r="AK17" s="47">
        <f t="shared" si="8"/>
        <v>0</v>
      </c>
      <c r="AM17" s="3" t="s">
        <v>50</v>
      </c>
      <c r="AN17" s="5" t="s">
        <v>12</v>
      </c>
    </row>
    <row r="18" spans="1:40" ht="16.5" customHeight="1">
      <c r="A18" s="48">
        <f>+'行事入力表①'!C18</f>
        <v>14</v>
      </c>
      <c r="B18" s="23" t="str">
        <f>+'行事入力表①'!D18</f>
        <v>水</v>
      </c>
      <c r="C18" s="36">
        <f>+'行事入力表①'!E18</f>
        <v>0</v>
      </c>
      <c r="D18" s="134"/>
      <c r="E18" s="134"/>
      <c r="F18" s="134"/>
      <c r="G18" s="134"/>
      <c r="H18" s="134"/>
      <c r="I18" s="134"/>
      <c r="J18" s="134"/>
      <c r="K18" s="147">
        <f t="shared" si="2"/>
        <v>0</v>
      </c>
      <c r="L18" s="36">
        <f t="shared" si="0"/>
        <v>0</v>
      </c>
      <c r="M18" s="36">
        <f t="shared" si="0"/>
        <v>0</v>
      </c>
      <c r="N18" s="36">
        <f t="shared" si="0"/>
        <v>0</v>
      </c>
      <c r="O18" s="36">
        <f t="shared" si="0"/>
        <v>0</v>
      </c>
      <c r="P18" s="36">
        <f t="shared" si="0"/>
        <v>0</v>
      </c>
      <c r="Q18" s="36">
        <f t="shared" si="0"/>
        <v>0</v>
      </c>
      <c r="R18" s="36">
        <f t="shared" si="0"/>
        <v>0</v>
      </c>
      <c r="S18" s="36">
        <f t="shared" si="0"/>
        <v>0</v>
      </c>
      <c r="T18" s="36">
        <f t="shared" si="0"/>
        <v>0</v>
      </c>
      <c r="U18" s="36">
        <f t="shared" si="0"/>
        <v>0</v>
      </c>
      <c r="V18" s="36">
        <f t="shared" si="0"/>
        <v>0</v>
      </c>
      <c r="W18" s="148">
        <f t="shared" si="0"/>
        <v>0</v>
      </c>
      <c r="X18" s="49">
        <f t="shared" si="3"/>
        <v>0</v>
      </c>
      <c r="Y18" s="147">
        <f t="shared" si="4"/>
        <v>0</v>
      </c>
      <c r="Z18" s="36">
        <f t="shared" si="1"/>
        <v>0</v>
      </c>
      <c r="AA18" s="36">
        <f t="shared" si="1"/>
        <v>0</v>
      </c>
      <c r="AB18" s="36">
        <f t="shared" si="1"/>
        <v>0</v>
      </c>
      <c r="AC18" s="36">
        <f t="shared" si="1"/>
        <v>0</v>
      </c>
      <c r="AD18" s="36">
        <f t="shared" si="1"/>
        <v>0</v>
      </c>
      <c r="AE18" s="36">
        <f t="shared" si="1"/>
        <v>0</v>
      </c>
      <c r="AF18" s="36">
        <f t="shared" si="1"/>
        <v>0</v>
      </c>
      <c r="AG18" s="148">
        <f t="shared" si="1"/>
        <v>0</v>
      </c>
      <c r="AH18" s="46">
        <f t="shared" si="5"/>
        <v>0</v>
      </c>
      <c r="AI18" s="46">
        <f t="shared" si="6"/>
        <v>0</v>
      </c>
      <c r="AJ18" s="46">
        <f t="shared" si="7"/>
        <v>0</v>
      </c>
      <c r="AK18" s="49">
        <f>+X18+SUM(Y18:AH18)</f>
        <v>0</v>
      </c>
      <c r="AM18" s="3" t="s">
        <v>158</v>
      </c>
      <c r="AN18" s="5" t="s">
        <v>171</v>
      </c>
    </row>
    <row r="19" spans="1:40" ht="16.5" customHeight="1">
      <c r="A19" s="48">
        <f>+'行事入力表①'!C19</f>
        <v>15</v>
      </c>
      <c r="B19" s="23" t="str">
        <f>+'行事入力表①'!D19</f>
        <v>木</v>
      </c>
      <c r="C19" s="36">
        <f>+'行事入力表①'!E19</f>
        <v>0</v>
      </c>
      <c r="D19" s="134"/>
      <c r="E19" s="134"/>
      <c r="F19" s="134"/>
      <c r="G19" s="134"/>
      <c r="H19" s="134"/>
      <c r="I19" s="134"/>
      <c r="J19" s="134"/>
      <c r="K19" s="147">
        <f t="shared" si="2"/>
        <v>0</v>
      </c>
      <c r="L19" s="36">
        <f t="shared" si="0"/>
        <v>0</v>
      </c>
      <c r="M19" s="36">
        <f t="shared" si="0"/>
        <v>0</v>
      </c>
      <c r="N19" s="36">
        <f t="shared" si="0"/>
        <v>0</v>
      </c>
      <c r="O19" s="36">
        <f t="shared" si="0"/>
        <v>0</v>
      </c>
      <c r="P19" s="36">
        <f t="shared" si="0"/>
        <v>0</v>
      </c>
      <c r="Q19" s="36">
        <f t="shared" si="0"/>
        <v>0</v>
      </c>
      <c r="R19" s="36">
        <f t="shared" si="0"/>
        <v>0</v>
      </c>
      <c r="S19" s="36">
        <f t="shared" si="0"/>
        <v>0</v>
      </c>
      <c r="T19" s="36">
        <f t="shared" si="0"/>
        <v>0</v>
      </c>
      <c r="U19" s="36">
        <f t="shared" si="0"/>
        <v>0</v>
      </c>
      <c r="V19" s="36">
        <f t="shared" si="0"/>
        <v>0</v>
      </c>
      <c r="W19" s="148">
        <f t="shared" si="0"/>
        <v>0</v>
      </c>
      <c r="X19" s="49">
        <f t="shared" si="3"/>
        <v>0</v>
      </c>
      <c r="Y19" s="147">
        <f t="shared" si="4"/>
        <v>0</v>
      </c>
      <c r="Z19" s="36">
        <f t="shared" si="1"/>
        <v>0</v>
      </c>
      <c r="AA19" s="36">
        <f t="shared" si="1"/>
        <v>0</v>
      </c>
      <c r="AB19" s="36">
        <f t="shared" si="1"/>
        <v>0</v>
      </c>
      <c r="AC19" s="36">
        <f t="shared" si="1"/>
        <v>0</v>
      </c>
      <c r="AD19" s="36">
        <f t="shared" si="1"/>
        <v>0</v>
      </c>
      <c r="AE19" s="36">
        <f t="shared" si="1"/>
        <v>0</v>
      </c>
      <c r="AF19" s="36">
        <f t="shared" si="1"/>
        <v>0</v>
      </c>
      <c r="AG19" s="148">
        <f t="shared" si="1"/>
        <v>0</v>
      </c>
      <c r="AH19" s="46">
        <f t="shared" si="5"/>
        <v>0</v>
      </c>
      <c r="AI19" s="46">
        <f t="shared" si="6"/>
        <v>0</v>
      </c>
      <c r="AJ19" s="46">
        <f t="shared" si="7"/>
        <v>0</v>
      </c>
      <c r="AK19" s="49">
        <f>+X19+SUM(Y19:AH19)</f>
        <v>0</v>
      </c>
      <c r="AM19" s="3" t="s">
        <v>159</v>
      </c>
      <c r="AN19" s="5" t="s">
        <v>225</v>
      </c>
    </row>
    <row r="20" spans="1:40" ht="16.5" customHeight="1">
      <c r="A20" s="48">
        <f>+'行事入力表①'!C20</f>
        <v>16</v>
      </c>
      <c r="B20" s="23" t="str">
        <f>+'行事入力表①'!D20</f>
        <v>金</v>
      </c>
      <c r="C20" s="36">
        <f>+'行事入力表①'!E20</f>
        <v>0</v>
      </c>
      <c r="D20" s="134"/>
      <c r="E20" s="134"/>
      <c r="F20" s="134"/>
      <c r="G20" s="134"/>
      <c r="H20" s="134"/>
      <c r="I20" s="134"/>
      <c r="J20" s="134"/>
      <c r="K20" s="147">
        <f t="shared" si="2"/>
        <v>0</v>
      </c>
      <c r="L20" s="36">
        <f t="shared" si="0"/>
        <v>0</v>
      </c>
      <c r="M20" s="36">
        <f t="shared" si="0"/>
        <v>0</v>
      </c>
      <c r="N20" s="36">
        <f t="shared" si="0"/>
        <v>0</v>
      </c>
      <c r="O20" s="36">
        <f t="shared" si="0"/>
        <v>0</v>
      </c>
      <c r="P20" s="36">
        <f t="shared" si="0"/>
        <v>0</v>
      </c>
      <c r="Q20" s="36">
        <f t="shared" si="0"/>
        <v>0</v>
      </c>
      <c r="R20" s="36">
        <f t="shared" si="0"/>
        <v>0</v>
      </c>
      <c r="S20" s="36">
        <f t="shared" si="0"/>
        <v>0</v>
      </c>
      <c r="T20" s="36">
        <f t="shared" si="0"/>
        <v>0</v>
      </c>
      <c r="U20" s="36">
        <f t="shared" si="0"/>
        <v>0</v>
      </c>
      <c r="V20" s="36">
        <f t="shared" si="0"/>
        <v>0</v>
      </c>
      <c r="W20" s="148">
        <f t="shared" si="0"/>
        <v>0</v>
      </c>
      <c r="X20" s="49">
        <f t="shared" si="3"/>
        <v>0</v>
      </c>
      <c r="Y20" s="147">
        <f t="shared" si="4"/>
        <v>0</v>
      </c>
      <c r="Z20" s="36">
        <f t="shared" si="1"/>
        <v>0</v>
      </c>
      <c r="AA20" s="36">
        <f t="shared" si="1"/>
        <v>0</v>
      </c>
      <c r="AB20" s="36">
        <f t="shared" si="1"/>
        <v>0</v>
      </c>
      <c r="AC20" s="36">
        <f t="shared" si="1"/>
        <v>0</v>
      </c>
      <c r="AD20" s="36">
        <f t="shared" si="1"/>
        <v>0</v>
      </c>
      <c r="AE20" s="36">
        <f t="shared" si="1"/>
        <v>0</v>
      </c>
      <c r="AF20" s="36">
        <f t="shared" si="1"/>
        <v>0</v>
      </c>
      <c r="AG20" s="148">
        <f t="shared" si="1"/>
        <v>0</v>
      </c>
      <c r="AH20" s="46">
        <f t="shared" si="5"/>
        <v>0</v>
      </c>
      <c r="AI20" s="46">
        <f t="shared" si="6"/>
        <v>0</v>
      </c>
      <c r="AJ20" s="46">
        <f t="shared" si="7"/>
        <v>0</v>
      </c>
      <c r="AK20" s="49">
        <f aca="true" t="shared" si="9" ref="AK20:AK35">+X20+SUM(Y20:AH20)</f>
        <v>0</v>
      </c>
      <c r="AM20" s="3" t="s">
        <v>224</v>
      </c>
      <c r="AN20" s="5" t="s">
        <v>169</v>
      </c>
    </row>
    <row r="21" spans="1:40" ht="16.5" customHeight="1">
      <c r="A21" s="12">
        <f>+'行事入力表①'!C21</f>
        <v>17</v>
      </c>
      <c r="B21" s="13" t="str">
        <f>+'行事入力表①'!D21</f>
        <v>土</v>
      </c>
      <c r="C21" s="14">
        <f>+'行事入力表①'!E21</f>
        <v>0</v>
      </c>
      <c r="D21" s="133" t="s">
        <v>149</v>
      </c>
      <c r="E21" s="133" t="s">
        <v>371</v>
      </c>
      <c r="F21" s="133" t="s">
        <v>149</v>
      </c>
      <c r="G21" s="133" t="s">
        <v>149</v>
      </c>
      <c r="H21" s="133" t="s">
        <v>371</v>
      </c>
      <c r="I21" s="133" t="s">
        <v>371</v>
      </c>
      <c r="J21" s="133" t="s">
        <v>371</v>
      </c>
      <c r="K21" s="146">
        <f t="shared" si="2"/>
        <v>0</v>
      </c>
      <c r="L21" s="14">
        <f t="shared" si="2"/>
        <v>0</v>
      </c>
      <c r="M21" s="14">
        <f t="shared" si="2"/>
        <v>0</v>
      </c>
      <c r="N21" s="14">
        <f t="shared" si="2"/>
        <v>0</v>
      </c>
      <c r="O21" s="14">
        <f t="shared" si="2"/>
        <v>0</v>
      </c>
      <c r="P21" s="14">
        <f t="shared" si="2"/>
        <v>0</v>
      </c>
      <c r="Q21" s="14">
        <f t="shared" si="2"/>
        <v>0</v>
      </c>
      <c r="R21" s="14">
        <f t="shared" si="2"/>
        <v>0</v>
      </c>
      <c r="S21" s="14">
        <f t="shared" si="2"/>
        <v>0</v>
      </c>
      <c r="T21" s="14">
        <f t="shared" si="2"/>
        <v>0</v>
      </c>
      <c r="U21" s="14">
        <f t="shared" si="2"/>
        <v>0</v>
      </c>
      <c r="V21" s="14">
        <f t="shared" si="2"/>
        <v>0</v>
      </c>
      <c r="W21" s="84">
        <f t="shared" si="2"/>
        <v>0</v>
      </c>
      <c r="X21" s="15">
        <f t="shared" si="3"/>
        <v>0</v>
      </c>
      <c r="Y21" s="146">
        <f t="shared" si="4"/>
        <v>0</v>
      </c>
      <c r="Z21" s="14">
        <f t="shared" si="4"/>
        <v>0</v>
      </c>
      <c r="AA21" s="14">
        <f t="shared" si="4"/>
        <v>0</v>
      </c>
      <c r="AB21" s="14">
        <f t="shared" si="4"/>
        <v>0</v>
      </c>
      <c r="AC21" s="14">
        <f t="shared" si="4"/>
        <v>0</v>
      </c>
      <c r="AD21" s="14">
        <f t="shared" si="4"/>
        <v>0</v>
      </c>
      <c r="AE21" s="14">
        <f t="shared" si="4"/>
        <v>0</v>
      </c>
      <c r="AF21" s="14">
        <f t="shared" si="4"/>
        <v>0</v>
      </c>
      <c r="AG21" s="84">
        <f t="shared" si="4"/>
        <v>0</v>
      </c>
      <c r="AH21" s="10">
        <f t="shared" si="5"/>
        <v>0</v>
      </c>
      <c r="AI21" s="10">
        <f t="shared" si="6"/>
        <v>0</v>
      </c>
      <c r="AJ21" s="10">
        <f t="shared" si="7"/>
        <v>0</v>
      </c>
      <c r="AK21" s="15">
        <f t="shared" si="9"/>
        <v>0</v>
      </c>
      <c r="AM21" s="3" t="s">
        <v>223</v>
      </c>
      <c r="AN21" s="5" t="s">
        <v>13</v>
      </c>
    </row>
    <row r="22" spans="1:40" ht="16.5" customHeight="1">
      <c r="A22" s="12">
        <f>+'行事入力表①'!C22</f>
        <v>18</v>
      </c>
      <c r="B22" s="13" t="str">
        <f>+'行事入力表①'!D22</f>
        <v>日</v>
      </c>
      <c r="C22" s="14">
        <f>+'行事入力表①'!E22</f>
        <v>0</v>
      </c>
      <c r="D22" s="133" t="s">
        <v>369</v>
      </c>
      <c r="E22" s="133" t="s">
        <v>149</v>
      </c>
      <c r="F22" s="133" t="s">
        <v>371</v>
      </c>
      <c r="G22" s="133" t="s">
        <v>149</v>
      </c>
      <c r="H22" s="133" t="s">
        <v>149</v>
      </c>
      <c r="I22" s="133" t="s">
        <v>369</v>
      </c>
      <c r="J22" s="133" t="s">
        <v>369</v>
      </c>
      <c r="K22" s="146">
        <f t="shared" si="2"/>
        <v>0</v>
      </c>
      <c r="L22" s="14">
        <f t="shared" si="2"/>
        <v>0</v>
      </c>
      <c r="M22" s="14">
        <f t="shared" si="2"/>
        <v>0</v>
      </c>
      <c r="N22" s="14">
        <f t="shared" si="2"/>
        <v>0</v>
      </c>
      <c r="O22" s="14">
        <f t="shared" si="2"/>
        <v>0</v>
      </c>
      <c r="P22" s="14">
        <f t="shared" si="2"/>
        <v>0</v>
      </c>
      <c r="Q22" s="14">
        <f t="shared" si="2"/>
        <v>0</v>
      </c>
      <c r="R22" s="14">
        <f t="shared" si="2"/>
        <v>0</v>
      </c>
      <c r="S22" s="14">
        <f t="shared" si="2"/>
        <v>0</v>
      </c>
      <c r="T22" s="14">
        <f t="shared" si="2"/>
        <v>0</v>
      </c>
      <c r="U22" s="14">
        <f t="shared" si="2"/>
        <v>0</v>
      </c>
      <c r="V22" s="14">
        <f t="shared" si="2"/>
        <v>0</v>
      </c>
      <c r="W22" s="84">
        <f t="shared" si="2"/>
        <v>0</v>
      </c>
      <c r="X22" s="15">
        <f t="shared" si="3"/>
        <v>0</v>
      </c>
      <c r="Y22" s="146">
        <f t="shared" si="4"/>
        <v>0</v>
      </c>
      <c r="Z22" s="14">
        <f t="shared" si="4"/>
        <v>0</v>
      </c>
      <c r="AA22" s="14">
        <f t="shared" si="4"/>
        <v>0</v>
      </c>
      <c r="AB22" s="14">
        <f t="shared" si="4"/>
        <v>0</v>
      </c>
      <c r="AC22" s="14">
        <f t="shared" si="4"/>
        <v>0</v>
      </c>
      <c r="AD22" s="14">
        <f t="shared" si="4"/>
        <v>0</v>
      </c>
      <c r="AE22" s="14">
        <f t="shared" si="4"/>
        <v>0</v>
      </c>
      <c r="AF22" s="14">
        <f t="shared" si="4"/>
        <v>0</v>
      </c>
      <c r="AG22" s="84">
        <f t="shared" si="4"/>
        <v>0</v>
      </c>
      <c r="AH22" s="10">
        <f t="shared" si="5"/>
        <v>0</v>
      </c>
      <c r="AI22" s="10">
        <f t="shared" si="6"/>
        <v>0</v>
      </c>
      <c r="AJ22" s="10">
        <f t="shared" si="7"/>
        <v>0</v>
      </c>
      <c r="AK22" s="15">
        <f t="shared" si="9"/>
        <v>0</v>
      </c>
      <c r="AM22" s="3" t="s">
        <v>222</v>
      </c>
      <c r="AN22" s="5" t="s">
        <v>14</v>
      </c>
    </row>
    <row r="23" spans="1:40" ht="16.5" customHeight="1">
      <c r="A23" s="48">
        <f>+'行事入力表①'!C23</f>
        <v>19</v>
      </c>
      <c r="B23" s="23" t="str">
        <f>+'行事入力表①'!D23</f>
        <v>月</v>
      </c>
      <c r="C23" s="36">
        <f>+'行事入力表①'!E23</f>
        <v>0</v>
      </c>
      <c r="D23" s="134"/>
      <c r="E23" s="134"/>
      <c r="F23" s="134"/>
      <c r="G23" s="134"/>
      <c r="H23" s="134"/>
      <c r="I23" s="134"/>
      <c r="J23" s="134"/>
      <c r="K23" s="147">
        <f t="shared" si="2"/>
        <v>0</v>
      </c>
      <c r="L23" s="36">
        <f t="shared" si="2"/>
        <v>0</v>
      </c>
      <c r="M23" s="36">
        <f t="shared" si="2"/>
        <v>0</v>
      </c>
      <c r="N23" s="36">
        <f t="shared" si="2"/>
        <v>0</v>
      </c>
      <c r="O23" s="36">
        <f t="shared" si="2"/>
        <v>0</v>
      </c>
      <c r="P23" s="36">
        <f t="shared" si="2"/>
        <v>0</v>
      </c>
      <c r="Q23" s="36">
        <f t="shared" si="2"/>
        <v>0</v>
      </c>
      <c r="R23" s="36">
        <f t="shared" si="2"/>
        <v>0</v>
      </c>
      <c r="S23" s="36">
        <f t="shared" si="2"/>
        <v>0</v>
      </c>
      <c r="T23" s="36">
        <f t="shared" si="2"/>
        <v>0</v>
      </c>
      <c r="U23" s="36">
        <f t="shared" si="2"/>
        <v>0</v>
      </c>
      <c r="V23" s="36">
        <f t="shared" si="2"/>
        <v>0</v>
      </c>
      <c r="W23" s="148">
        <f t="shared" si="2"/>
        <v>0</v>
      </c>
      <c r="X23" s="49">
        <f t="shared" si="3"/>
        <v>0</v>
      </c>
      <c r="Y23" s="147">
        <f t="shared" si="4"/>
        <v>0</v>
      </c>
      <c r="Z23" s="36">
        <f t="shared" si="4"/>
        <v>0</v>
      </c>
      <c r="AA23" s="36">
        <f t="shared" si="4"/>
        <v>0</v>
      </c>
      <c r="AB23" s="36">
        <f t="shared" si="4"/>
        <v>0</v>
      </c>
      <c r="AC23" s="36">
        <f t="shared" si="4"/>
        <v>0</v>
      </c>
      <c r="AD23" s="36">
        <f t="shared" si="4"/>
        <v>0</v>
      </c>
      <c r="AE23" s="36">
        <f t="shared" si="4"/>
        <v>0</v>
      </c>
      <c r="AF23" s="36">
        <f t="shared" si="4"/>
        <v>0</v>
      </c>
      <c r="AG23" s="148">
        <f t="shared" si="4"/>
        <v>0</v>
      </c>
      <c r="AH23" s="46">
        <f t="shared" si="5"/>
        <v>0</v>
      </c>
      <c r="AI23" s="46">
        <f t="shared" si="6"/>
        <v>0</v>
      </c>
      <c r="AJ23" s="46">
        <f t="shared" si="7"/>
        <v>0</v>
      </c>
      <c r="AK23" s="49">
        <f t="shared" si="9"/>
        <v>0</v>
      </c>
      <c r="AM23" s="3" t="s">
        <v>220</v>
      </c>
      <c r="AN23" s="5" t="s">
        <v>221</v>
      </c>
    </row>
    <row r="24" spans="1:40" ht="16.5" customHeight="1">
      <c r="A24" s="48">
        <f>+'行事入力表①'!C24</f>
        <v>20</v>
      </c>
      <c r="B24" s="23" t="str">
        <f>+'行事入力表①'!D24</f>
        <v>火</v>
      </c>
      <c r="C24" s="36">
        <f>+'行事入力表①'!E24</f>
        <v>0</v>
      </c>
      <c r="D24" s="134"/>
      <c r="E24" s="134"/>
      <c r="F24" s="134"/>
      <c r="G24" s="134"/>
      <c r="H24" s="134"/>
      <c r="I24" s="134"/>
      <c r="J24" s="134"/>
      <c r="K24" s="147">
        <f t="shared" si="2"/>
        <v>0</v>
      </c>
      <c r="L24" s="36">
        <f t="shared" si="2"/>
        <v>0</v>
      </c>
      <c r="M24" s="36">
        <f t="shared" si="2"/>
        <v>0</v>
      </c>
      <c r="N24" s="36">
        <f t="shared" si="2"/>
        <v>0</v>
      </c>
      <c r="O24" s="36">
        <f t="shared" si="2"/>
        <v>0</v>
      </c>
      <c r="P24" s="36">
        <f t="shared" si="2"/>
        <v>0</v>
      </c>
      <c r="Q24" s="36">
        <f t="shared" si="2"/>
        <v>0</v>
      </c>
      <c r="R24" s="36">
        <f t="shared" si="2"/>
        <v>0</v>
      </c>
      <c r="S24" s="36">
        <f t="shared" si="2"/>
        <v>0</v>
      </c>
      <c r="T24" s="36">
        <f t="shared" si="2"/>
        <v>0</v>
      </c>
      <c r="U24" s="36">
        <f t="shared" si="2"/>
        <v>0</v>
      </c>
      <c r="V24" s="36">
        <f t="shared" si="2"/>
        <v>0</v>
      </c>
      <c r="W24" s="148">
        <f t="shared" si="2"/>
        <v>0</v>
      </c>
      <c r="X24" s="49">
        <f t="shared" si="3"/>
        <v>0</v>
      </c>
      <c r="Y24" s="147">
        <f t="shared" si="4"/>
        <v>0</v>
      </c>
      <c r="Z24" s="36">
        <f t="shared" si="4"/>
        <v>0</v>
      </c>
      <c r="AA24" s="36">
        <f t="shared" si="4"/>
        <v>0</v>
      </c>
      <c r="AB24" s="36">
        <f t="shared" si="4"/>
        <v>0</v>
      </c>
      <c r="AC24" s="36">
        <f t="shared" si="4"/>
        <v>0</v>
      </c>
      <c r="AD24" s="36">
        <f t="shared" si="4"/>
        <v>0</v>
      </c>
      <c r="AE24" s="36">
        <f t="shared" si="4"/>
        <v>0</v>
      </c>
      <c r="AF24" s="36">
        <f t="shared" si="4"/>
        <v>0</v>
      </c>
      <c r="AG24" s="148">
        <f t="shared" si="4"/>
        <v>0</v>
      </c>
      <c r="AH24" s="46">
        <f t="shared" si="5"/>
        <v>0</v>
      </c>
      <c r="AI24" s="46">
        <f t="shared" si="6"/>
        <v>0</v>
      </c>
      <c r="AJ24" s="46">
        <f t="shared" si="7"/>
        <v>0</v>
      </c>
      <c r="AK24" s="49">
        <f t="shared" si="9"/>
        <v>0</v>
      </c>
      <c r="AM24" s="3" t="s">
        <v>218</v>
      </c>
      <c r="AN24" s="5" t="s">
        <v>219</v>
      </c>
    </row>
    <row r="25" spans="1:40" ht="16.5" customHeight="1">
      <c r="A25" s="48">
        <f>+'行事入力表①'!C25</f>
        <v>21</v>
      </c>
      <c r="B25" s="23" t="str">
        <f>+'行事入力表①'!D25</f>
        <v>水</v>
      </c>
      <c r="C25" s="36">
        <f>+'行事入力表①'!E25</f>
        <v>0</v>
      </c>
      <c r="D25" s="134"/>
      <c r="E25" s="134"/>
      <c r="F25" s="134"/>
      <c r="G25" s="134"/>
      <c r="H25" s="134"/>
      <c r="I25" s="134"/>
      <c r="J25" s="134"/>
      <c r="K25" s="147">
        <f t="shared" si="2"/>
        <v>0</v>
      </c>
      <c r="L25" s="36">
        <f t="shared" si="2"/>
        <v>0</v>
      </c>
      <c r="M25" s="36">
        <f t="shared" si="2"/>
        <v>0</v>
      </c>
      <c r="N25" s="36">
        <f t="shared" si="2"/>
        <v>0</v>
      </c>
      <c r="O25" s="36">
        <f t="shared" si="2"/>
        <v>0</v>
      </c>
      <c r="P25" s="36">
        <f t="shared" si="2"/>
        <v>0</v>
      </c>
      <c r="Q25" s="36">
        <f t="shared" si="2"/>
        <v>0</v>
      </c>
      <c r="R25" s="36">
        <f t="shared" si="2"/>
        <v>0</v>
      </c>
      <c r="S25" s="36">
        <f t="shared" si="2"/>
        <v>0</v>
      </c>
      <c r="T25" s="36">
        <f t="shared" si="2"/>
        <v>0</v>
      </c>
      <c r="U25" s="36">
        <f t="shared" si="2"/>
        <v>0</v>
      </c>
      <c r="V25" s="36">
        <f t="shared" si="2"/>
        <v>0</v>
      </c>
      <c r="W25" s="148">
        <f t="shared" si="2"/>
        <v>0</v>
      </c>
      <c r="X25" s="49">
        <f t="shared" si="3"/>
        <v>0</v>
      </c>
      <c r="Y25" s="147">
        <f t="shared" si="4"/>
        <v>0</v>
      </c>
      <c r="Z25" s="36">
        <f t="shared" si="4"/>
        <v>0</v>
      </c>
      <c r="AA25" s="36">
        <f t="shared" si="4"/>
        <v>0</v>
      </c>
      <c r="AB25" s="36">
        <f t="shared" si="4"/>
        <v>0</v>
      </c>
      <c r="AC25" s="36">
        <f t="shared" si="4"/>
        <v>0</v>
      </c>
      <c r="AD25" s="36">
        <f t="shared" si="4"/>
        <v>0</v>
      </c>
      <c r="AE25" s="36">
        <f t="shared" si="4"/>
        <v>0</v>
      </c>
      <c r="AF25" s="36">
        <f t="shared" si="4"/>
        <v>0</v>
      </c>
      <c r="AG25" s="148">
        <f t="shared" si="4"/>
        <v>0</v>
      </c>
      <c r="AH25" s="46">
        <f t="shared" si="5"/>
        <v>0</v>
      </c>
      <c r="AI25" s="46">
        <f t="shared" si="6"/>
        <v>0</v>
      </c>
      <c r="AJ25" s="46">
        <f t="shared" si="7"/>
        <v>0</v>
      </c>
      <c r="AK25" s="49">
        <f t="shared" si="9"/>
        <v>0</v>
      </c>
      <c r="AM25" s="3" t="s">
        <v>216</v>
      </c>
      <c r="AN25" s="5" t="s">
        <v>217</v>
      </c>
    </row>
    <row r="26" spans="1:40" ht="16.5" customHeight="1">
      <c r="A26" s="48">
        <f>+'行事入力表①'!C26</f>
        <v>22</v>
      </c>
      <c r="B26" s="23" t="str">
        <f>+'行事入力表①'!D26</f>
        <v>木</v>
      </c>
      <c r="C26" s="36">
        <f>+'行事入力表①'!E26</f>
        <v>0</v>
      </c>
      <c r="D26" s="134"/>
      <c r="E26" s="134"/>
      <c r="F26" s="134"/>
      <c r="G26" s="134"/>
      <c r="H26" s="134"/>
      <c r="I26" s="134"/>
      <c r="J26" s="134"/>
      <c r="K26" s="147">
        <f t="shared" si="2"/>
        <v>0</v>
      </c>
      <c r="L26" s="36">
        <f t="shared" si="2"/>
        <v>0</v>
      </c>
      <c r="M26" s="36">
        <f t="shared" si="2"/>
        <v>0</v>
      </c>
      <c r="N26" s="36">
        <f t="shared" si="2"/>
        <v>0</v>
      </c>
      <c r="O26" s="36">
        <f t="shared" si="2"/>
        <v>0</v>
      </c>
      <c r="P26" s="36">
        <f t="shared" si="2"/>
        <v>0</v>
      </c>
      <c r="Q26" s="36">
        <f t="shared" si="2"/>
        <v>0</v>
      </c>
      <c r="R26" s="36">
        <f t="shared" si="2"/>
        <v>0</v>
      </c>
      <c r="S26" s="36">
        <f t="shared" si="2"/>
        <v>0</v>
      </c>
      <c r="T26" s="36">
        <f t="shared" si="2"/>
        <v>0</v>
      </c>
      <c r="U26" s="36">
        <f t="shared" si="2"/>
        <v>0</v>
      </c>
      <c r="V26" s="36">
        <f t="shared" si="2"/>
        <v>0</v>
      </c>
      <c r="W26" s="148">
        <f t="shared" si="2"/>
        <v>0</v>
      </c>
      <c r="X26" s="49">
        <f t="shared" si="3"/>
        <v>0</v>
      </c>
      <c r="Y26" s="147">
        <f t="shared" si="4"/>
        <v>0</v>
      </c>
      <c r="Z26" s="36">
        <f t="shared" si="4"/>
        <v>0</v>
      </c>
      <c r="AA26" s="36">
        <f t="shared" si="4"/>
        <v>0</v>
      </c>
      <c r="AB26" s="36">
        <f t="shared" si="4"/>
        <v>0</v>
      </c>
      <c r="AC26" s="36">
        <f t="shared" si="4"/>
        <v>0</v>
      </c>
      <c r="AD26" s="36">
        <f t="shared" si="4"/>
        <v>0</v>
      </c>
      <c r="AE26" s="36">
        <f t="shared" si="4"/>
        <v>0</v>
      </c>
      <c r="AF26" s="36">
        <f t="shared" si="4"/>
        <v>0</v>
      </c>
      <c r="AG26" s="148">
        <f t="shared" si="4"/>
        <v>0</v>
      </c>
      <c r="AH26" s="46">
        <f t="shared" si="5"/>
        <v>0</v>
      </c>
      <c r="AI26" s="46">
        <f t="shared" si="6"/>
        <v>0</v>
      </c>
      <c r="AJ26" s="46">
        <f t="shared" si="7"/>
        <v>0</v>
      </c>
      <c r="AK26" s="49">
        <f t="shared" si="9"/>
        <v>0</v>
      </c>
      <c r="AM26" s="3" t="s">
        <v>183</v>
      </c>
      <c r="AN26" s="5" t="s">
        <v>38</v>
      </c>
    </row>
    <row r="27" spans="1:41" ht="16.5" customHeight="1">
      <c r="A27" s="48">
        <f>+'行事入力表①'!C27</f>
        <v>23</v>
      </c>
      <c r="B27" s="23" t="str">
        <f>+'行事入力表①'!D27</f>
        <v>金</v>
      </c>
      <c r="C27" s="36">
        <f>+'行事入力表①'!E27</f>
        <v>0</v>
      </c>
      <c r="D27" s="134"/>
      <c r="E27" s="134"/>
      <c r="F27" s="134"/>
      <c r="G27" s="134"/>
      <c r="H27" s="134"/>
      <c r="I27" s="134"/>
      <c r="J27" s="134"/>
      <c r="K27" s="147">
        <f t="shared" si="2"/>
        <v>0</v>
      </c>
      <c r="L27" s="36">
        <f t="shared" si="2"/>
        <v>0</v>
      </c>
      <c r="M27" s="36">
        <f t="shared" si="2"/>
        <v>0</v>
      </c>
      <c r="N27" s="36">
        <f t="shared" si="2"/>
        <v>0</v>
      </c>
      <c r="O27" s="36">
        <f t="shared" si="2"/>
        <v>0</v>
      </c>
      <c r="P27" s="36">
        <f t="shared" si="2"/>
        <v>0</v>
      </c>
      <c r="Q27" s="36">
        <f t="shared" si="2"/>
        <v>0</v>
      </c>
      <c r="R27" s="36">
        <f t="shared" si="2"/>
        <v>0</v>
      </c>
      <c r="S27" s="36">
        <f t="shared" si="2"/>
        <v>0</v>
      </c>
      <c r="T27" s="36">
        <f t="shared" si="2"/>
        <v>0</v>
      </c>
      <c r="U27" s="36">
        <f t="shared" si="2"/>
        <v>0</v>
      </c>
      <c r="V27" s="36">
        <f t="shared" si="2"/>
        <v>0</v>
      </c>
      <c r="W27" s="148">
        <f t="shared" si="2"/>
        <v>0</v>
      </c>
      <c r="X27" s="49">
        <f t="shared" si="3"/>
        <v>0</v>
      </c>
      <c r="Y27" s="147">
        <f t="shared" si="4"/>
        <v>0</v>
      </c>
      <c r="Z27" s="36">
        <f t="shared" si="4"/>
        <v>0</v>
      </c>
      <c r="AA27" s="36">
        <f t="shared" si="4"/>
        <v>0</v>
      </c>
      <c r="AB27" s="36">
        <f t="shared" si="4"/>
        <v>0</v>
      </c>
      <c r="AC27" s="36">
        <f t="shared" si="4"/>
        <v>0</v>
      </c>
      <c r="AD27" s="36">
        <f t="shared" si="4"/>
        <v>0</v>
      </c>
      <c r="AE27" s="36">
        <f t="shared" si="4"/>
        <v>0</v>
      </c>
      <c r="AF27" s="36">
        <f t="shared" si="4"/>
        <v>0</v>
      </c>
      <c r="AG27" s="148">
        <f t="shared" si="4"/>
        <v>0</v>
      </c>
      <c r="AH27" s="46">
        <f t="shared" si="5"/>
        <v>0</v>
      </c>
      <c r="AI27" s="46">
        <f t="shared" si="6"/>
        <v>0</v>
      </c>
      <c r="AJ27" s="46">
        <f t="shared" si="7"/>
        <v>0</v>
      </c>
      <c r="AK27" s="49">
        <f t="shared" si="9"/>
        <v>0</v>
      </c>
      <c r="AM27" s="3" t="s">
        <v>182</v>
      </c>
      <c r="AN27" s="5" t="s">
        <v>215</v>
      </c>
      <c r="AO27" s="43"/>
    </row>
    <row r="28" spans="1:40" ht="16.5" customHeight="1">
      <c r="A28" s="12">
        <f>+'行事入力表①'!C28</f>
        <v>24</v>
      </c>
      <c r="B28" s="13" t="str">
        <f>+'行事入力表①'!D28</f>
        <v>土</v>
      </c>
      <c r="C28" s="14">
        <f>+'行事入力表①'!E28</f>
        <v>0</v>
      </c>
      <c r="D28" s="133" t="s">
        <v>149</v>
      </c>
      <c r="E28" s="133" t="s">
        <v>371</v>
      </c>
      <c r="F28" s="133" t="s">
        <v>149</v>
      </c>
      <c r="G28" s="133" t="s">
        <v>149</v>
      </c>
      <c r="H28" s="133" t="s">
        <v>371</v>
      </c>
      <c r="I28" s="133" t="s">
        <v>371</v>
      </c>
      <c r="J28" s="133" t="s">
        <v>371</v>
      </c>
      <c r="K28" s="146">
        <f t="shared" si="2"/>
        <v>0</v>
      </c>
      <c r="L28" s="14">
        <f t="shared" si="2"/>
        <v>0</v>
      </c>
      <c r="M28" s="14">
        <f t="shared" si="2"/>
        <v>0</v>
      </c>
      <c r="N28" s="14">
        <f t="shared" si="2"/>
        <v>0</v>
      </c>
      <c r="O28" s="14">
        <f t="shared" si="2"/>
        <v>0</v>
      </c>
      <c r="P28" s="14">
        <f t="shared" si="2"/>
        <v>0</v>
      </c>
      <c r="Q28" s="14">
        <f t="shared" si="2"/>
        <v>0</v>
      </c>
      <c r="R28" s="14">
        <f t="shared" si="2"/>
        <v>0</v>
      </c>
      <c r="S28" s="14">
        <f t="shared" si="2"/>
        <v>0</v>
      </c>
      <c r="T28" s="14">
        <f t="shared" si="2"/>
        <v>0</v>
      </c>
      <c r="U28" s="14">
        <f t="shared" si="2"/>
        <v>0</v>
      </c>
      <c r="V28" s="14">
        <f t="shared" si="2"/>
        <v>0</v>
      </c>
      <c r="W28" s="84">
        <f t="shared" si="2"/>
        <v>0</v>
      </c>
      <c r="X28" s="15">
        <f t="shared" si="3"/>
        <v>0</v>
      </c>
      <c r="Y28" s="146">
        <f t="shared" si="4"/>
        <v>0</v>
      </c>
      <c r="Z28" s="14">
        <f t="shared" si="4"/>
        <v>0</v>
      </c>
      <c r="AA28" s="14">
        <f t="shared" si="4"/>
        <v>0</v>
      </c>
      <c r="AB28" s="14">
        <f t="shared" si="4"/>
        <v>0</v>
      </c>
      <c r="AC28" s="14">
        <f t="shared" si="4"/>
        <v>0</v>
      </c>
      <c r="AD28" s="14">
        <f t="shared" si="4"/>
        <v>0</v>
      </c>
      <c r="AE28" s="14">
        <f t="shared" si="4"/>
        <v>0</v>
      </c>
      <c r="AF28" s="14">
        <f t="shared" si="4"/>
        <v>0</v>
      </c>
      <c r="AG28" s="84">
        <f t="shared" si="4"/>
        <v>0</v>
      </c>
      <c r="AH28" s="10">
        <f t="shared" si="5"/>
        <v>0</v>
      </c>
      <c r="AI28" s="10">
        <f t="shared" si="6"/>
        <v>0</v>
      </c>
      <c r="AJ28" s="10">
        <f t="shared" si="7"/>
        <v>0</v>
      </c>
      <c r="AK28" s="15">
        <f t="shared" si="9"/>
        <v>0</v>
      </c>
      <c r="AM28" s="3" t="s">
        <v>196</v>
      </c>
      <c r="AN28" s="25" t="s">
        <v>228</v>
      </c>
    </row>
    <row r="29" spans="1:40" ht="16.5" customHeight="1">
      <c r="A29" s="12">
        <f>+'行事入力表①'!C29</f>
        <v>25</v>
      </c>
      <c r="B29" s="13" t="str">
        <f>+'行事入力表①'!D29</f>
        <v>日</v>
      </c>
      <c r="C29" s="14">
        <f>+'行事入力表①'!E29</f>
        <v>0</v>
      </c>
      <c r="D29" s="133" t="s">
        <v>369</v>
      </c>
      <c r="E29" s="133" t="s">
        <v>149</v>
      </c>
      <c r="F29" s="133" t="s">
        <v>371</v>
      </c>
      <c r="G29" s="133" t="s">
        <v>149</v>
      </c>
      <c r="H29" s="133" t="s">
        <v>149</v>
      </c>
      <c r="I29" s="133" t="s">
        <v>369</v>
      </c>
      <c r="J29" s="133" t="s">
        <v>369</v>
      </c>
      <c r="K29" s="146">
        <f t="shared" si="2"/>
        <v>0</v>
      </c>
      <c r="L29" s="14">
        <f t="shared" si="2"/>
        <v>0</v>
      </c>
      <c r="M29" s="14">
        <f t="shared" si="2"/>
        <v>0</v>
      </c>
      <c r="N29" s="14">
        <f t="shared" si="2"/>
        <v>0</v>
      </c>
      <c r="O29" s="14">
        <f t="shared" si="2"/>
        <v>0</v>
      </c>
      <c r="P29" s="14">
        <f t="shared" si="2"/>
        <v>0</v>
      </c>
      <c r="Q29" s="14">
        <f t="shared" si="2"/>
        <v>0</v>
      </c>
      <c r="R29" s="14">
        <f t="shared" si="2"/>
        <v>0</v>
      </c>
      <c r="S29" s="14">
        <f t="shared" si="2"/>
        <v>0</v>
      </c>
      <c r="T29" s="14">
        <f t="shared" si="2"/>
        <v>0</v>
      </c>
      <c r="U29" s="14">
        <f t="shared" si="2"/>
        <v>0</v>
      </c>
      <c r="V29" s="14">
        <f t="shared" si="2"/>
        <v>0</v>
      </c>
      <c r="W29" s="84">
        <f t="shared" si="2"/>
        <v>0</v>
      </c>
      <c r="X29" s="15">
        <f t="shared" si="3"/>
        <v>0</v>
      </c>
      <c r="Y29" s="146">
        <f t="shared" si="4"/>
        <v>0</v>
      </c>
      <c r="Z29" s="14">
        <f t="shared" si="4"/>
        <v>0</v>
      </c>
      <c r="AA29" s="14">
        <f t="shared" si="4"/>
        <v>0</v>
      </c>
      <c r="AB29" s="14">
        <f t="shared" si="4"/>
        <v>0</v>
      </c>
      <c r="AC29" s="14">
        <f t="shared" si="4"/>
        <v>0</v>
      </c>
      <c r="AD29" s="14">
        <f t="shared" si="4"/>
        <v>0</v>
      </c>
      <c r="AE29" s="14">
        <f t="shared" si="4"/>
        <v>0</v>
      </c>
      <c r="AF29" s="14">
        <f t="shared" si="4"/>
        <v>0</v>
      </c>
      <c r="AG29" s="84">
        <f t="shared" si="4"/>
        <v>0</v>
      </c>
      <c r="AH29" s="10">
        <f t="shared" si="5"/>
        <v>0</v>
      </c>
      <c r="AI29" s="10">
        <f t="shared" si="6"/>
        <v>0</v>
      </c>
      <c r="AJ29" s="10">
        <f t="shared" si="7"/>
        <v>0</v>
      </c>
      <c r="AK29" s="15">
        <f t="shared" si="9"/>
        <v>0</v>
      </c>
      <c r="AM29" s="3" t="s">
        <v>88</v>
      </c>
      <c r="AN29" s="25" t="s">
        <v>151</v>
      </c>
    </row>
    <row r="30" spans="1:40" ht="16.5" customHeight="1">
      <c r="A30" s="48">
        <f>+'行事入力表①'!C30</f>
        <v>26</v>
      </c>
      <c r="B30" s="23" t="str">
        <f>+'行事入力表①'!D30</f>
        <v>月</v>
      </c>
      <c r="C30" s="36">
        <f>+'行事入力表①'!E30</f>
        <v>0</v>
      </c>
      <c r="D30" s="134"/>
      <c r="E30" s="134"/>
      <c r="F30" s="134"/>
      <c r="G30" s="134"/>
      <c r="H30" s="134"/>
      <c r="I30" s="134"/>
      <c r="J30" s="134"/>
      <c r="K30" s="147">
        <f t="shared" si="2"/>
        <v>0</v>
      </c>
      <c r="L30" s="36">
        <f t="shared" si="2"/>
        <v>0</v>
      </c>
      <c r="M30" s="36">
        <f t="shared" si="2"/>
        <v>0</v>
      </c>
      <c r="N30" s="36">
        <f t="shared" si="2"/>
        <v>0</v>
      </c>
      <c r="O30" s="36">
        <f t="shared" si="2"/>
        <v>0</v>
      </c>
      <c r="P30" s="36">
        <f t="shared" si="2"/>
        <v>0</v>
      </c>
      <c r="Q30" s="36">
        <f t="shared" si="2"/>
        <v>0</v>
      </c>
      <c r="R30" s="36">
        <f t="shared" si="2"/>
        <v>0</v>
      </c>
      <c r="S30" s="36">
        <f t="shared" si="2"/>
        <v>0</v>
      </c>
      <c r="T30" s="36">
        <f t="shared" si="2"/>
        <v>0</v>
      </c>
      <c r="U30" s="36">
        <f t="shared" si="2"/>
        <v>0</v>
      </c>
      <c r="V30" s="36">
        <f t="shared" si="2"/>
        <v>0</v>
      </c>
      <c r="W30" s="148">
        <f t="shared" si="2"/>
        <v>0</v>
      </c>
      <c r="X30" s="49">
        <f t="shared" si="3"/>
        <v>0</v>
      </c>
      <c r="Y30" s="147">
        <f t="shared" si="4"/>
        <v>0</v>
      </c>
      <c r="Z30" s="36">
        <f t="shared" si="4"/>
        <v>0</v>
      </c>
      <c r="AA30" s="36">
        <f t="shared" si="4"/>
        <v>0</v>
      </c>
      <c r="AB30" s="36">
        <f t="shared" si="4"/>
        <v>0</v>
      </c>
      <c r="AC30" s="36">
        <f t="shared" si="4"/>
        <v>0</v>
      </c>
      <c r="AD30" s="36">
        <f t="shared" si="4"/>
        <v>0</v>
      </c>
      <c r="AE30" s="36">
        <f t="shared" si="4"/>
        <v>0</v>
      </c>
      <c r="AF30" s="36">
        <f t="shared" si="4"/>
        <v>0</v>
      </c>
      <c r="AG30" s="148">
        <f t="shared" si="4"/>
        <v>0</v>
      </c>
      <c r="AH30" s="46">
        <f t="shared" si="5"/>
        <v>0</v>
      </c>
      <c r="AI30" s="46">
        <f t="shared" si="6"/>
        <v>0</v>
      </c>
      <c r="AJ30" s="46">
        <f t="shared" si="7"/>
        <v>0</v>
      </c>
      <c r="AK30" s="49">
        <f t="shared" si="9"/>
        <v>0</v>
      </c>
      <c r="AM30" s="3" t="s">
        <v>229</v>
      </c>
      <c r="AN30" s="25" t="s">
        <v>192</v>
      </c>
    </row>
    <row r="31" spans="1:44" ht="16.5" customHeight="1">
      <c r="A31" s="48">
        <f>+'行事入力表①'!C31</f>
        <v>27</v>
      </c>
      <c r="B31" s="23" t="str">
        <f>+'行事入力表①'!D31</f>
        <v>火</v>
      </c>
      <c r="C31" s="36">
        <f>+'行事入力表①'!E31</f>
        <v>0</v>
      </c>
      <c r="D31" s="134"/>
      <c r="E31" s="134"/>
      <c r="F31" s="134"/>
      <c r="G31" s="134"/>
      <c r="H31" s="134"/>
      <c r="I31" s="134"/>
      <c r="J31" s="134"/>
      <c r="K31" s="147">
        <f t="shared" si="2"/>
        <v>0</v>
      </c>
      <c r="L31" s="36">
        <f t="shared" si="2"/>
        <v>0</v>
      </c>
      <c r="M31" s="36">
        <f t="shared" si="2"/>
        <v>0</v>
      </c>
      <c r="N31" s="36">
        <f t="shared" si="2"/>
        <v>0</v>
      </c>
      <c r="O31" s="36">
        <f t="shared" si="2"/>
        <v>0</v>
      </c>
      <c r="P31" s="36">
        <f t="shared" si="2"/>
        <v>0</v>
      </c>
      <c r="Q31" s="36">
        <f t="shared" si="2"/>
        <v>0</v>
      </c>
      <c r="R31" s="36">
        <f t="shared" si="2"/>
        <v>0</v>
      </c>
      <c r="S31" s="36">
        <f t="shared" si="2"/>
        <v>0</v>
      </c>
      <c r="T31" s="36">
        <f t="shared" si="2"/>
        <v>0</v>
      </c>
      <c r="U31" s="36">
        <f t="shared" si="2"/>
        <v>0</v>
      </c>
      <c r="V31" s="36">
        <f t="shared" si="2"/>
        <v>0</v>
      </c>
      <c r="W31" s="148">
        <f t="shared" si="2"/>
        <v>0</v>
      </c>
      <c r="X31" s="49">
        <f t="shared" si="3"/>
        <v>0</v>
      </c>
      <c r="Y31" s="147">
        <f t="shared" si="4"/>
        <v>0</v>
      </c>
      <c r="Z31" s="36">
        <f t="shared" si="4"/>
        <v>0</v>
      </c>
      <c r="AA31" s="36">
        <f t="shared" si="4"/>
        <v>0</v>
      </c>
      <c r="AB31" s="36">
        <f t="shared" si="4"/>
        <v>0</v>
      </c>
      <c r="AC31" s="36">
        <f t="shared" si="4"/>
        <v>0</v>
      </c>
      <c r="AD31" s="36">
        <f t="shared" si="4"/>
        <v>0</v>
      </c>
      <c r="AE31" s="36">
        <f t="shared" si="4"/>
        <v>0</v>
      </c>
      <c r="AF31" s="36">
        <f t="shared" si="4"/>
        <v>0</v>
      </c>
      <c r="AG31" s="148">
        <f t="shared" si="4"/>
        <v>0</v>
      </c>
      <c r="AH31" s="46">
        <f t="shared" si="5"/>
        <v>0</v>
      </c>
      <c r="AI31" s="46">
        <f t="shared" si="6"/>
        <v>0</v>
      </c>
      <c r="AJ31" s="46">
        <f t="shared" si="7"/>
        <v>0</v>
      </c>
      <c r="AK31" s="49">
        <f t="shared" si="9"/>
        <v>0</v>
      </c>
      <c r="AM31" s="3" t="s">
        <v>232</v>
      </c>
      <c r="AN31" s="5" t="s">
        <v>233</v>
      </c>
      <c r="AO31" s="43"/>
      <c r="AP31" s="43"/>
      <c r="AQ31" s="43"/>
      <c r="AR31" s="43"/>
    </row>
    <row r="32" spans="1:40" ht="16.5" customHeight="1">
      <c r="A32" s="48">
        <f>+'行事入力表①'!C32</f>
        <v>28</v>
      </c>
      <c r="B32" s="23" t="str">
        <f>+'行事入力表①'!D32</f>
        <v>水</v>
      </c>
      <c r="C32" s="36">
        <f>+'行事入力表①'!E32</f>
        <v>0</v>
      </c>
      <c r="D32" s="134"/>
      <c r="E32" s="134"/>
      <c r="F32" s="134"/>
      <c r="G32" s="134"/>
      <c r="H32" s="134"/>
      <c r="I32" s="134"/>
      <c r="J32" s="134"/>
      <c r="K32" s="147">
        <f t="shared" si="2"/>
        <v>0</v>
      </c>
      <c r="L32" s="36">
        <f t="shared" si="2"/>
        <v>0</v>
      </c>
      <c r="M32" s="36">
        <f t="shared" si="2"/>
        <v>0</v>
      </c>
      <c r="N32" s="36">
        <f t="shared" si="2"/>
        <v>0</v>
      </c>
      <c r="O32" s="36">
        <f t="shared" si="2"/>
        <v>0</v>
      </c>
      <c r="P32" s="36">
        <f t="shared" si="2"/>
        <v>0</v>
      </c>
      <c r="Q32" s="36">
        <f t="shared" si="2"/>
        <v>0</v>
      </c>
      <c r="R32" s="36">
        <f t="shared" si="2"/>
        <v>0</v>
      </c>
      <c r="S32" s="36">
        <f t="shared" si="2"/>
        <v>0</v>
      </c>
      <c r="T32" s="36">
        <f t="shared" si="2"/>
        <v>0</v>
      </c>
      <c r="U32" s="36">
        <f t="shared" si="2"/>
        <v>0</v>
      </c>
      <c r="V32" s="36">
        <f t="shared" si="2"/>
        <v>0</v>
      </c>
      <c r="W32" s="148">
        <f t="shared" si="2"/>
        <v>0</v>
      </c>
      <c r="X32" s="49">
        <f t="shared" si="3"/>
        <v>0</v>
      </c>
      <c r="Y32" s="147">
        <f t="shared" si="4"/>
        <v>0</v>
      </c>
      <c r="Z32" s="36">
        <f t="shared" si="4"/>
        <v>0</v>
      </c>
      <c r="AA32" s="36">
        <f t="shared" si="4"/>
        <v>0</v>
      </c>
      <c r="AB32" s="36">
        <f t="shared" si="4"/>
        <v>0</v>
      </c>
      <c r="AC32" s="36">
        <f t="shared" si="4"/>
        <v>0</v>
      </c>
      <c r="AD32" s="36">
        <f t="shared" si="4"/>
        <v>0</v>
      </c>
      <c r="AE32" s="36">
        <f t="shared" si="4"/>
        <v>0</v>
      </c>
      <c r="AF32" s="36">
        <f t="shared" si="4"/>
        <v>0</v>
      </c>
      <c r="AG32" s="148">
        <f t="shared" si="4"/>
        <v>0</v>
      </c>
      <c r="AH32" s="46">
        <f t="shared" si="5"/>
        <v>0</v>
      </c>
      <c r="AI32" s="46">
        <f t="shared" si="6"/>
        <v>0</v>
      </c>
      <c r="AJ32" s="46">
        <f t="shared" si="7"/>
        <v>0</v>
      </c>
      <c r="AK32" s="49">
        <f t="shared" si="9"/>
        <v>0</v>
      </c>
      <c r="AM32" s="3"/>
      <c r="AN32" s="5"/>
    </row>
    <row r="33" spans="1:40" ht="16.5" customHeight="1">
      <c r="A33" s="12">
        <f>+'行事入力表①'!C33</f>
        <v>29</v>
      </c>
      <c r="B33" s="13" t="str">
        <f>+'行事入力表①'!D33</f>
        <v>木</v>
      </c>
      <c r="C33" s="14" t="str">
        <f>+'行事入力表①'!E33</f>
        <v>昭和の日</v>
      </c>
      <c r="D33" s="133" t="s">
        <v>149</v>
      </c>
      <c r="E33" s="133" t="s">
        <v>371</v>
      </c>
      <c r="F33" s="133" t="s">
        <v>149</v>
      </c>
      <c r="G33" s="133" t="s">
        <v>149</v>
      </c>
      <c r="H33" s="133" t="s">
        <v>371</v>
      </c>
      <c r="I33" s="133" t="s">
        <v>371</v>
      </c>
      <c r="J33" s="133" t="s">
        <v>371</v>
      </c>
      <c r="K33" s="146">
        <f t="shared" si="2"/>
        <v>0</v>
      </c>
      <c r="L33" s="14">
        <f t="shared" si="2"/>
        <v>0</v>
      </c>
      <c r="M33" s="14">
        <f t="shared" si="2"/>
        <v>0</v>
      </c>
      <c r="N33" s="14">
        <f t="shared" si="2"/>
        <v>0</v>
      </c>
      <c r="O33" s="14">
        <f t="shared" si="2"/>
        <v>0</v>
      </c>
      <c r="P33" s="14">
        <f t="shared" si="2"/>
        <v>0</v>
      </c>
      <c r="Q33" s="14">
        <f t="shared" si="2"/>
        <v>0</v>
      </c>
      <c r="R33" s="14">
        <f t="shared" si="2"/>
        <v>0</v>
      </c>
      <c r="S33" s="14">
        <f t="shared" si="2"/>
        <v>0</v>
      </c>
      <c r="T33" s="14">
        <f t="shared" si="2"/>
        <v>0</v>
      </c>
      <c r="U33" s="14">
        <f t="shared" si="2"/>
        <v>0</v>
      </c>
      <c r="V33" s="14">
        <f t="shared" si="2"/>
        <v>0</v>
      </c>
      <c r="W33" s="84">
        <f t="shared" si="2"/>
        <v>0</v>
      </c>
      <c r="X33" s="15">
        <f t="shared" si="3"/>
        <v>0</v>
      </c>
      <c r="Y33" s="146">
        <f t="shared" si="4"/>
        <v>0</v>
      </c>
      <c r="Z33" s="14">
        <f t="shared" si="4"/>
        <v>0</v>
      </c>
      <c r="AA33" s="14">
        <f t="shared" si="4"/>
        <v>0</v>
      </c>
      <c r="AB33" s="14">
        <f t="shared" si="4"/>
        <v>0</v>
      </c>
      <c r="AC33" s="14">
        <f t="shared" si="4"/>
        <v>0</v>
      </c>
      <c r="AD33" s="14">
        <f t="shared" si="4"/>
        <v>0</v>
      </c>
      <c r="AE33" s="14">
        <f t="shared" si="4"/>
        <v>0</v>
      </c>
      <c r="AF33" s="14">
        <f t="shared" si="4"/>
        <v>0</v>
      </c>
      <c r="AG33" s="84">
        <f t="shared" si="4"/>
        <v>0</v>
      </c>
      <c r="AH33" s="10">
        <f t="shared" si="5"/>
        <v>0</v>
      </c>
      <c r="AI33" s="10">
        <f t="shared" si="6"/>
        <v>0</v>
      </c>
      <c r="AJ33" s="10">
        <f t="shared" si="7"/>
        <v>0</v>
      </c>
      <c r="AK33" s="15">
        <f t="shared" si="9"/>
        <v>0</v>
      </c>
      <c r="AM33" s="3"/>
      <c r="AN33" s="5"/>
    </row>
    <row r="34" spans="1:40" ht="16.5" customHeight="1">
      <c r="A34" s="48">
        <f>+'行事入力表①'!C34</f>
        <v>30</v>
      </c>
      <c r="B34" s="23" t="str">
        <f>+'行事入力表①'!D34</f>
        <v>金</v>
      </c>
      <c r="C34" s="36">
        <f>+'行事入力表①'!E34</f>
        <v>0</v>
      </c>
      <c r="D34" s="134"/>
      <c r="E34" s="134"/>
      <c r="F34" s="134"/>
      <c r="G34" s="134"/>
      <c r="H34" s="134"/>
      <c r="I34" s="134"/>
      <c r="J34" s="134"/>
      <c r="K34" s="147">
        <f t="shared" si="2"/>
        <v>0</v>
      </c>
      <c r="L34" s="36">
        <f t="shared" si="2"/>
        <v>0</v>
      </c>
      <c r="M34" s="36">
        <f t="shared" si="2"/>
        <v>0</v>
      </c>
      <c r="N34" s="36">
        <f t="shared" si="2"/>
        <v>0</v>
      </c>
      <c r="O34" s="36">
        <f t="shared" si="2"/>
        <v>0</v>
      </c>
      <c r="P34" s="36">
        <f t="shared" si="2"/>
        <v>0</v>
      </c>
      <c r="Q34" s="36">
        <f t="shared" si="2"/>
        <v>0</v>
      </c>
      <c r="R34" s="36">
        <f t="shared" si="2"/>
        <v>0</v>
      </c>
      <c r="S34" s="36">
        <f t="shared" si="2"/>
        <v>0</v>
      </c>
      <c r="T34" s="36">
        <f t="shared" si="2"/>
        <v>0</v>
      </c>
      <c r="U34" s="36">
        <f t="shared" si="2"/>
        <v>0</v>
      </c>
      <c r="V34" s="36">
        <f t="shared" si="2"/>
        <v>0</v>
      </c>
      <c r="W34" s="148">
        <f t="shared" si="2"/>
        <v>0</v>
      </c>
      <c r="X34" s="49">
        <f t="shared" si="3"/>
        <v>0</v>
      </c>
      <c r="Y34" s="147">
        <f t="shared" si="4"/>
        <v>0</v>
      </c>
      <c r="Z34" s="36">
        <f t="shared" si="4"/>
        <v>0</v>
      </c>
      <c r="AA34" s="36">
        <f t="shared" si="4"/>
        <v>0</v>
      </c>
      <c r="AB34" s="36">
        <f t="shared" si="4"/>
        <v>0</v>
      </c>
      <c r="AC34" s="36">
        <f t="shared" si="4"/>
        <v>0</v>
      </c>
      <c r="AD34" s="36">
        <f t="shared" si="4"/>
        <v>0</v>
      </c>
      <c r="AE34" s="36">
        <f t="shared" si="4"/>
        <v>0</v>
      </c>
      <c r="AF34" s="36">
        <f t="shared" si="4"/>
        <v>0</v>
      </c>
      <c r="AG34" s="148">
        <f t="shared" si="4"/>
        <v>0</v>
      </c>
      <c r="AH34" s="46">
        <f t="shared" si="5"/>
        <v>0</v>
      </c>
      <c r="AI34" s="46">
        <f t="shared" si="6"/>
        <v>0</v>
      </c>
      <c r="AJ34" s="46">
        <f t="shared" si="7"/>
        <v>0</v>
      </c>
      <c r="AK34" s="49">
        <f t="shared" si="9"/>
        <v>0</v>
      </c>
      <c r="AM34" s="3"/>
      <c r="AN34" s="5"/>
    </row>
    <row r="35" spans="1:40" ht="16.5" customHeight="1" thickBot="1">
      <c r="A35" s="50">
        <f>+'行事入力表①'!C35</f>
        <v>0</v>
      </c>
      <c r="B35" s="51">
        <f>+'行事入力表①'!D35</f>
        <v>0</v>
      </c>
      <c r="C35" s="52">
        <f>+'行事入力表①'!E35</f>
        <v>0</v>
      </c>
      <c r="D35" s="135"/>
      <c r="E35" s="135"/>
      <c r="F35" s="135"/>
      <c r="G35" s="135"/>
      <c r="H35" s="135"/>
      <c r="I35" s="135"/>
      <c r="J35" s="141"/>
      <c r="K35" s="153">
        <f t="shared" si="2"/>
        <v>0</v>
      </c>
      <c r="L35" s="52">
        <f t="shared" si="2"/>
        <v>0</v>
      </c>
      <c r="M35" s="52">
        <f t="shared" si="2"/>
        <v>0</v>
      </c>
      <c r="N35" s="52">
        <f t="shared" si="2"/>
        <v>0</v>
      </c>
      <c r="O35" s="52">
        <f t="shared" si="2"/>
        <v>0</v>
      </c>
      <c r="P35" s="52">
        <f t="shared" si="2"/>
        <v>0</v>
      </c>
      <c r="Q35" s="52">
        <f t="shared" si="2"/>
        <v>0</v>
      </c>
      <c r="R35" s="52">
        <f t="shared" si="2"/>
        <v>0</v>
      </c>
      <c r="S35" s="52">
        <f t="shared" si="2"/>
        <v>0</v>
      </c>
      <c r="T35" s="52">
        <f t="shared" si="2"/>
        <v>0</v>
      </c>
      <c r="U35" s="52">
        <f t="shared" si="2"/>
        <v>0</v>
      </c>
      <c r="V35" s="52">
        <f t="shared" si="2"/>
        <v>0</v>
      </c>
      <c r="W35" s="154">
        <f t="shared" si="2"/>
        <v>0</v>
      </c>
      <c r="X35" s="53">
        <f t="shared" si="3"/>
        <v>0</v>
      </c>
      <c r="Y35" s="153">
        <f>COUNTIF($D35:$J35,Y$4)</f>
        <v>0</v>
      </c>
      <c r="Z35" s="52">
        <f aca="true" t="shared" si="10" ref="Z35:AG35">COUNTIF($D35:$J35,Z$4)</f>
        <v>0</v>
      </c>
      <c r="AA35" s="52">
        <f t="shared" si="10"/>
        <v>0</v>
      </c>
      <c r="AB35" s="52">
        <f t="shared" si="10"/>
        <v>0</v>
      </c>
      <c r="AC35" s="52">
        <f t="shared" si="10"/>
        <v>0</v>
      </c>
      <c r="AD35" s="52">
        <f t="shared" si="10"/>
        <v>0</v>
      </c>
      <c r="AE35" s="52">
        <f t="shared" si="10"/>
        <v>0</v>
      </c>
      <c r="AF35" s="52">
        <f t="shared" si="10"/>
        <v>0</v>
      </c>
      <c r="AG35" s="154">
        <f t="shared" si="10"/>
        <v>0</v>
      </c>
      <c r="AH35" s="155">
        <f>COUNTA(D35:J35)-X35-AJ35-SUM(Y35:AG35)-COUNTIF(D35:J35,"-")-COUNTIF(D35:J35,"★")</f>
        <v>0</v>
      </c>
      <c r="AI35" s="155">
        <f t="shared" si="6"/>
        <v>0</v>
      </c>
      <c r="AJ35" s="155">
        <f t="shared" si="7"/>
        <v>0</v>
      </c>
      <c r="AK35" s="53">
        <f t="shared" si="9"/>
        <v>0</v>
      </c>
      <c r="AM35" s="3"/>
      <c r="AN35" s="5"/>
    </row>
    <row r="36" spans="1:40" ht="16.5" customHeight="1" thickBot="1">
      <c r="A36" s="551"/>
      <c r="B36" s="551"/>
      <c r="C36" s="551"/>
      <c r="D36" s="551"/>
      <c r="E36" s="551"/>
      <c r="F36" s="551"/>
      <c r="G36" s="551"/>
      <c r="H36" s="551"/>
      <c r="I36" s="551"/>
      <c r="J36" s="551"/>
      <c r="K36" s="551"/>
      <c r="L36" s="551"/>
      <c r="M36" s="551"/>
      <c r="N36" s="551"/>
      <c r="O36" s="551"/>
      <c r="P36" s="551"/>
      <c r="Q36" s="551"/>
      <c r="R36" s="551"/>
      <c r="S36" s="551"/>
      <c r="T36" s="551"/>
      <c r="U36" s="551"/>
      <c r="V36" s="551"/>
      <c r="W36" s="551"/>
      <c r="X36" s="551"/>
      <c r="Y36" s="551"/>
      <c r="Z36" s="551"/>
      <c r="AA36" s="551"/>
      <c r="AB36" s="551"/>
      <c r="AC36" s="551"/>
      <c r="AD36" s="551"/>
      <c r="AE36" s="551"/>
      <c r="AM36" s="3"/>
      <c r="AN36" s="5"/>
    </row>
    <row r="37" spans="1:40" ht="22.5" customHeight="1" thickBot="1">
      <c r="A37" s="274" t="s">
        <v>57</v>
      </c>
      <c r="B37" s="275"/>
      <c r="C37" s="275"/>
      <c r="D37" s="275"/>
      <c r="E37" s="275"/>
      <c r="F37" s="275"/>
      <c r="G37" s="275"/>
      <c r="H37" s="275"/>
      <c r="I37" s="276"/>
      <c r="J37" s="143"/>
      <c r="K37" s="54">
        <f>SUM(K5:K35)</f>
        <v>0</v>
      </c>
      <c r="L37" s="55">
        <f aca="true" t="shared" si="11" ref="L37:AK37">SUM(L5:L35)</f>
        <v>0</v>
      </c>
      <c r="M37" s="55">
        <f t="shared" si="11"/>
        <v>0</v>
      </c>
      <c r="N37" s="55">
        <f t="shared" si="11"/>
        <v>0</v>
      </c>
      <c r="O37" s="55">
        <f t="shared" si="11"/>
        <v>0</v>
      </c>
      <c r="P37" s="55">
        <f t="shared" si="11"/>
        <v>0</v>
      </c>
      <c r="Q37" s="55">
        <f t="shared" si="11"/>
        <v>0</v>
      </c>
      <c r="R37" s="55">
        <f t="shared" si="11"/>
        <v>0</v>
      </c>
      <c r="S37" s="55">
        <f t="shared" si="11"/>
        <v>0</v>
      </c>
      <c r="T37" s="55">
        <f t="shared" si="11"/>
        <v>0</v>
      </c>
      <c r="U37" s="55">
        <f t="shared" si="11"/>
        <v>0</v>
      </c>
      <c r="V37" s="55">
        <f t="shared" si="11"/>
        <v>0</v>
      </c>
      <c r="W37" s="55">
        <f t="shared" si="11"/>
        <v>0</v>
      </c>
      <c r="X37" s="56">
        <f t="shared" si="11"/>
        <v>0</v>
      </c>
      <c r="Y37" s="57">
        <f t="shared" si="11"/>
        <v>0</v>
      </c>
      <c r="Z37" s="55">
        <f t="shared" si="11"/>
        <v>0</v>
      </c>
      <c r="AA37" s="55">
        <f t="shared" si="11"/>
        <v>0</v>
      </c>
      <c r="AB37" s="55">
        <f t="shared" si="11"/>
        <v>0</v>
      </c>
      <c r="AC37" s="55">
        <f t="shared" si="11"/>
        <v>0</v>
      </c>
      <c r="AD37" s="55">
        <f t="shared" si="11"/>
        <v>0</v>
      </c>
      <c r="AE37" s="55">
        <f t="shared" si="11"/>
        <v>0</v>
      </c>
      <c r="AF37" s="55">
        <f t="shared" si="11"/>
        <v>0</v>
      </c>
      <c r="AG37" s="55">
        <f t="shared" si="11"/>
        <v>0</v>
      </c>
      <c r="AH37" s="55">
        <f>SUM(AH5:AH35)</f>
        <v>0</v>
      </c>
      <c r="AI37" s="55">
        <f>SUM(AI5:AI35)</f>
        <v>0</v>
      </c>
      <c r="AJ37" s="55">
        <f t="shared" si="11"/>
        <v>0</v>
      </c>
      <c r="AK37" s="56">
        <f t="shared" si="11"/>
        <v>0</v>
      </c>
      <c r="AM37" s="3"/>
      <c r="AN37" s="5"/>
    </row>
    <row r="38" spans="1:40" ht="16.5" customHeight="1">
      <c r="A38" s="277" t="s">
        <v>204</v>
      </c>
      <c r="B38" s="277"/>
      <c r="C38" s="277"/>
      <c r="D38" s="277"/>
      <c r="E38" s="277"/>
      <c r="F38" s="277"/>
      <c r="G38" s="277"/>
      <c r="H38" s="277"/>
      <c r="I38" s="277"/>
      <c r="J38" s="277"/>
      <c r="K38" s="277"/>
      <c r="L38" s="277"/>
      <c r="M38" s="277"/>
      <c r="N38" s="277"/>
      <c r="O38" s="277"/>
      <c r="P38" s="277"/>
      <c r="Q38" s="277"/>
      <c r="R38" s="277"/>
      <c r="S38" s="277"/>
      <c r="T38" s="277"/>
      <c r="U38" s="277"/>
      <c r="V38" s="277"/>
      <c r="W38" s="277"/>
      <c r="X38" s="277"/>
      <c r="Y38" s="277"/>
      <c r="Z38" s="277"/>
      <c r="AA38" s="277"/>
      <c r="AB38" s="277"/>
      <c r="AC38" s="277"/>
      <c r="AD38" s="277"/>
      <c r="AE38" s="277"/>
      <c r="AM38" s="3"/>
      <c r="AN38" s="5"/>
    </row>
    <row r="39" spans="3:40" ht="22.5" customHeight="1">
      <c r="C39" s="138" t="str">
        <f>C1</f>
        <v>平成22年度　教育課程実施計画</v>
      </c>
      <c r="D39" s="139"/>
      <c r="E39" s="139"/>
      <c r="F39" s="139"/>
      <c r="G39" s="139"/>
      <c r="H39" s="139"/>
      <c r="I39" s="139"/>
      <c r="J39" s="139"/>
      <c r="W39" s="258" t="str">
        <f>+'時間割入力表②'!$E$1</f>
        <v>○○立△△</v>
      </c>
      <c r="X39" s="258"/>
      <c r="Y39" s="258"/>
      <c r="Z39" s="258"/>
      <c r="AA39" s="258"/>
      <c r="AB39" s="258"/>
      <c r="AC39" s="38" t="s">
        <v>163</v>
      </c>
      <c r="AD39" s="38"/>
      <c r="AE39" s="38"/>
      <c r="AF39" s="38" t="s">
        <v>73</v>
      </c>
      <c r="AG39" s="85">
        <f>+'時間割入力表②'!$B$2</f>
        <v>0</v>
      </c>
      <c r="AH39" s="38" t="s">
        <v>74</v>
      </c>
      <c r="AI39" s="38"/>
      <c r="AJ39" s="85">
        <f>+$AJ$1</f>
      </c>
      <c r="AK39" s="38">
        <f>+$AK$1</f>
      </c>
      <c r="AM39" s="3"/>
      <c r="AN39" s="5"/>
    </row>
    <row r="40" spans="4:40" ht="16.5" customHeight="1" thickBot="1">
      <c r="D40" s="139"/>
      <c r="E40" s="139"/>
      <c r="F40" s="139"/>
      <c r="G40" s="139"/>
      <c r="H40" s="139"/>
      <c r="I40" s="139"/>
      <c r="J40" s="139"/>
      <c r="AM40" s="3"/>
      <c r="AN40" s="5"/>
    </row>
    <row r="41" spans="1:44" s="35" customFormat="1" ht="16.5" customHeight="1">
      <c r="A41" s="286" t="s">
        <v>58</v>
      </c>
      <c r="B41" s="287"/>
      <c r="C41" s="287"/>
      <c r="D41" s="271" t="s">
        <v>386</v>
      </c>
      <c r="E41" s="272"/>
      <c r="F41" s="272"/>
      <c r="G41" s="272"/>
      <c r="H41" s="272"/>
      <c r="I41" s="272"/>
      <c r="J41" s="273"/>
      <c r="K41" s="283" t="s">
        <v>157</v>
      </c>
      <c r="L41" s="284"/>
      <c r="M41" s="284"/>
      <c r="N41" s="284"/>
      <c r="O41" s="284"/>
      <c r="P41" s="284"/>
      <c r="Q41" s="284"/>
      <c r="R41" s="284"/>
      <c r="S41" s="285"/>
      <c r="T41" s="39" t="s">
        <v>49</v>
      </c>
      <c r="U41" s="39" t="s">
        <v>101</v>
      </c>
      <c r="V41" s="39" t="s">
        <v>260</v>
      </c>
      <c r="W41" s="39" t="s">
        <v>50</v>
      </c>
      <c r="X41" s="281" t="s">
        <v>19</v>
      </c>
      <c r="Y41" s="269" t="s">
        <v>161</v>
      </c>
      <c r="Z41" s="270"/>
      <c r="AA41" s="83" t="s">
        <v>162</v>
      </c>
      <c r="AB41" s="288" t="s">
        <v>15</v>
      </c>
      <c r="AC41" s="288"/>
      <c r="AD41" s="288"/>
      <c r="AE41" s="288"/>
      <c r="AF41" s="288"/>
      <c r="AG41" s="259" t="s">
        <v>53</v>
      </c>
      <c r="AH41" s="285"/>
      <c r="AI41" s="40" t="s">
        <v>134</v>
      </c>
      <c r="AJ41" s="40" t="s">
        <v>54</v>
      </c>
      <c r="AK41" s="281" t="s">
        <v>56</v>
      </c>
      <c r="AM41" s="3"/>
      <c r="AN41" s="5"/>
      <c r="AO41" s="25"/>
      <c r="AP41" s="25"/>
      <c r="AQ41" s="25"/>
      <c r="AR41" s="25"/>
    </row>
    <row r="42" spans="1:44" s="43" customFormat="1" ht="16.5" customHeight="1" thickBot="1">
      <c r="A42" s="41" t="s">
        <v>3</v>
      </c>
      <c r="B42" s="7" t="s">
        <v>52</v>
      </c>
      <c r="C42" s="7" t="s">
        <v>39</v>
      </c>
      <c r="D42" s="140" t="s">
        <v>370</v>
      </c>
      <c r="E42" s="140" t="s">
        <v>374</v>
      </c>
      <c r="F42" s="140" t="s">
        <v>376</v>
      </c>
      <c r="G42" s="140" t="s">
        <v>379</v>
      </c>
      <c r="H42" s="140" t="s">
        <v>381</v>
      </c>
      <c r="I42" s="140" t="s">
        <v>389</v>
      </c>
      <c r="J42" s="140" t="s">
        <v>390</v>
      </c>
      <c r="K42" s="41" t="s">
        <v>46</v>
      </c>
      <c r="L42" s="7" t="s">
        <v>47</v>
      </c>
      <c r="M42" s="7" t="s">
        <v>154</v>
      </c>
      <c r="N42" s="7" t="s">
        <v>48</v>
      </c>
      <c r="O42" s="7" t="s">
        <v>99</v>
      </c>
      <c r="P42" s="7" t="s">
        <v>97</v>
      </c>
      <c r="Q42" s="7" t="s">
        <v>155</v>
      </c>
      <c r="R42" s="7" t="s">
        <v>156</v>
      </c>
      <c r="S42" s="7" t="s">
        <v>98</v>
      </c>
      <c r="T42" s="7" t="s">
        <v>49</v>
      </c>
      <c r="U42" s="7" t="s">
        <v>51</v>
      </c>
      <c r="V42" s="7" t="s">
        <v>260</v>
      </c>
      <c r="W42" s="7" t="s">
        <v>50</v>
      </c>
      <c r="X42" s="282"/>
      <c r="Y42" s="41" t="s">
        <v>158</v>
      </c>
      <c r="Z42" s="65" t="s">
        <v>159</v>
      </c>
      <c r="AA42" s="65" t="s">
        <v>160</v>
      </c>
      <c r="AB42" s="7" t="s">
        <v>102</v>
      </c>
      <c r="AC42" s="7" t="s">
        <v>103</v>
      </c>
      <c r="AD42" s="7" t="s">
        <v>104</v>
      </c>
      <c r="AE42" s="7" t="s">
        <v>105</v>
      </c>
      <c r="AF42" s="7" t="s">
        <v>106</v>
      </c>
      <c r="AG42" s="7" t="s">
        <v>196</v>
      </c>
      <c r="AH42" s="7" t="s">
        <v>148</v>
      </c>
      <c r="AI42" s="7" t="s">
        <v>191</v>
      </c>
      <c r="AJ42" s="7" t="s">
        <v>88</v>
      </c>
      <c r="AK42" s="282"/>
      <c r="AM42" s="3"/>
      <c r="AN42" s="5"/>
      <c r="AO42" s="25"/>
      <c r="AP42" s="25"/>
      <c r="AQ42" s="25"/>
      <c r="AR42" s="25"/>
    </row>
    <row r="43" spans="1:39" ht="16.5" customHeight="1">
      <c r="A43" s="8">
        <f>+'行事入力表①'!C43</f>
        <v>1</v>
      </c>
      <c r="B43" s="9" t="str">
        <f>+'行事入力表①'!D43</f>
        <v>土</v>
      </c>
      <c r="C43" s="10">
        <f>+'行事入力表①'!E43</f>
        <v>0</v>
      </c>
      <c r="D43" s="133" t="s">
        <v>149</v>
      </c>
      <c r="E43" s="133" t="s">
        <v>149</v>
      </c>
      <c r="F43" s="133" t="s">
        <v>149</v>
      </c>
      <c r="G43" s="133" t="s">
        <v>149</v>
      </c>
      <c r="H43" s="133" t="s">
        <v>149</v>
      </c>
      <c r="I43" s="133" t="s">
        <v>149</v>
      </c>
      <c r="J43" s="133" t="s">
        <v>149</v>
      </c>
      <c r="K43" s="149">
        <f>COUNTIF($D43:$J43,K$4)</f>
        <v>0</v>
      </c>
      <c r="L43" s="150">
        <f aca="true" t="shared" si="12" ref="L43:W58">COUNTIF($D43:$J43,L$4)</f>
        <v>0</v>
      </c>
      <c r="M43" s="150">
        <f t="shared" si="12"/>
        <v>0</v>
      </c>
      <c r="N43" s="150">
        <f t="shared" si="12"/>
        <v>0</v>
      </c>
      <c r="O43" s="150">
        <f t="shared" si="12"/>
        <v>0</v>
      </c>
      <c r="P43" s="150">
        <f t="shared" si="12"/>
        <v>0</v>
      </c>
      <c r="Q43" s="150">
        <f t="shared" si="12"/>
        <v>0</v>
      </c>
      <c r="R43" s="150">
        <f t="shared" si="12"/>
        <v>0</v>
      </c>
      <c r="S43" s="150">
        <f t="shared" si="12"/>
        <v>0</v>
      </c>
      <c r="T43" s="150">
        <f t="shared" si="12"/>
        <v>0</v>
      </c>
      <c r="U43" s="150">
        <f t="shared" si="12"/>
        <v>0</v>
      </c>
      <c r="V43" s="150">
        <f t="shared" si="12"/>
        <v>0</v>
      </c>
      <c r="W43" s="151">
        <f t="shared" si="12"/>
        <v>0</v>
      </c>
      <c r="X43" s="152">
        <f>SUM(K43:W43)</f>
        <v>0</v>
      </c>
      <c r="Y43" s="149">
        <f>COUNTIF($D43:$J43,Y$4)</f>
        <v>0</v>
      </c>
      <c r="Z43" s="150">
        <f aca="true" t="shared" si="13" ref="Z43:AG58">COUNTIF($D43:$J43,Z$4)</f>
        <v>0</v>
      </c>
      <c r="AA43" s="150">
        <f t="shared" si="13"/>
        <v>0</v>
      </c>
      <c r="AB43" s="150">
        <f t="shared" si="13"/>
        <v>0</v>
      </c>
      <c r="AC43" s="150">
        <f t="shared" si="13"/>
        <v>0</v>
      </c>
      <c r="AD43" s="150">
        <f t="shared" si="13"/>
        <v>0</v>
      </c>
      <c r="AE43" s="150">
        <f t="shared" si="13"/>
        <v>0</v>
      </c>
      <c r="AF43" s="150">
        <f t="shared" si="13"/>
        <v>0</v>
      </c>
      <c r="AG43" s="151">
        <f t="shared" si="13"/>
        <v>0</v>
      </c>
      <c r="AH43" s="150">
        <f>COUNTA(D43:J43)-X43-AJ43-SUM(Y43:AG43)-COUNTIF(D43:J43,"-")-COUNTIF(D43:J43,"★")</f>
        <v>0</v>
      </c>
      <c r="AI43" s="150">
        <f>COUNTIF(D43:J43,"★")</f>
        <v>0</v>
      </c>
      <c r="AJ43" s="150">
        <f>COUNTIF($D43:$J43,AJ$4)+COUNTIF($D43:$J43,"臨")</f>
        <v>0</v>
      </c>
      <c r="AK43" s="152">
        <f>+X43+SUM(Y43:AH43)</f>
        <v>0</v>
      </c>
      <c r="AM43" s="3"/>
    </row>
    <row r="44" spans="1:39" ht="16.5" customHeight="1">
      <c r="A44" s="12">
        <f>+'行事入力表①'!C44</f>
        <v>2</v>
      </c>
      <c r="B44" s="13" t="str">
        <f>+'行事入力表①'!D44</f>
        <v>日</v>
      </c>
      <c r="C44" s="14">
        <f>+'行事入力表①'!E44</f>
        <v>0</v>
      </c>
      <c r="D44" s="133" t="s">
        <v>371</v>
      </c>
      <c r="E44" s="133" t="s">
        <v>371</v>
      </c>
      <c r="F44" s="133" t="s">
        <v>149</v>
      </c>
      <c r="G44" s="133" t="s">
        <v>149</v>
      </c>
      <c r="H44" s="133" t="s">
        <v>371</v>
      </c>
      <c r="I44" s="133" t="s">
        <v>371</v>
      </c>
      <c r="J44" s="133" t="s">
        <v>371</v>
      </c>
      <c r="K44" s="146">
        <f aca="true" t="shared" si="14" ref="K44:W73">COUNTIF($D44:$J44,K$4)</f>
        <v>0</v>
      </c>
      <c r="L44" s="14">
        <f t="shared" si="12"/>
        <v>0</v>
      </c>
      <c r="M44" s="14">
        <f t="shared" si="12"/>
        <v>0</v>
      </c>
      <c r="N44" s="14">
        <f t="shared" si="12"/>
        <v>0</v>
      </c>
      <c r="O44" s="14">
        <f t="shared" si="12"/>
        <v>0</v>
      </c>
      <c r="P44" s="14">
        <f t="shared" si="12"/>
        <v>0</v>
      </c>
      <c r="Q44" s="14">
        <f t="shared" si="12"/>
        <v>0</v>
      </c>
      <c r="R44" s="14">
        <f t="shared" si="12"/>
        <v>0</v>
      </c>
      <c r="S44" s="14">
        <f t="shared" si="12"/>
        <v>0</v>
      </c>
      <c r="T44" s="14">
        <f t="shared" si="12"/>
        <v>0</v>
      </c>
      <c r="U44" s="14">
        <f t="shared" si="12"/>
        <v>0</v>
      </c>
      <c r="V44" s="14">
        <f t="shared" si="12"/>
        <v>0</v>
      </c>
      <c r="W44" s="84">
        <f t="shared" si="12"/>
        <v>0</v>
      </c>
      <c r="X44" s="15">
        <f aca="true" t="shared" si="15" ref="X44:X73">SUM(K44:W44)</f>
        <v>0</v>
      </c>
      <c r="Y44" s="146">
        <f aca="true" t="shared" si="16" ref="Y44:AG72">COUNTIF($D44:$J44,Y$4)</f>
        <v>0</v>
      </c>
      <c r="Z44" s="14">
        <f t="shared" si="13"/>
        <v>0</v>
      </c>
      <c r="AA44" s="14">
        <f t="shared" si="13"/>
        <v>0</v>
      </c>
      <c r="AB44" s="14">
        <f t="shared" si="13"/>
        <v>0</v>
      </c>
      <c r="AC44" s="14">
        <f t="shared" si="13"/>
        <v>0</v>
      </c>
      <c r="AD44" s="14">
        <f t="shared" si="13"/>
        <v>0</v>
      </c>
      <c r="AE44" s="14">
        <f t="shared" si="13"/>
        <v>0</v>
      </c>
      <c r="AF44" s="14">
        <f t="shared" si="13"/>
        <v>0</v>
      </c>
      <c r="AG44" s="84">
        <f t="shared" si="13"/>
        <v>0</v>
      </c>
      <c r="AH44" s="10">
        <f aca="true" t="shared" si="17" ref="AH44:AH72">COUNTA(D44:J44)-X44-AJ44-SUM(Y44:AG44)-COUNTIF(D44:J44,"-")-COUNTIF(D44:J44,"★")</f>
        <v>0</v>
      </c>
      <c r="AI44" s="10">
        <f aca="true" t="shared" si="18" ref="AI44:AI73">COUNTIF(D44:J44,"★")</f>
        <v>0</v>
      </c>
      <c r="AJ44" s="10">
        <f aca="true" t="shared" si="19" ref="AJ44:AJ73">COUNTIF($D44:$J44,AJ$4)+COUNTIF($D44:$J44,"臨")</f>
        <v>0</v>
      </c>
      <c r="AK44" s="11">
        <f aca="true" t="shared" si="20" ref="AK44:AK55">+X44+SUM(Y44:AH44)</f>
        <v>0</v>
      </c>
      <c r="AM44" s="3"/>
    </row>
    <row r="45" spans="1:39" ht="16.5" customHeight="1">
      <c r="A45" s="12">
        <f>+'行事入力表①'!C45</f>
        <v>3</v>
      </c>
      <c r="B45" s="13" t="str">
        <f>+'行事入力表①'!D45</f>
        <v>月</v>
      </c>
      <c r="C45" s="14" t="str">
        <f>+'行事入力表①'!E45</f>
        <v>憲法記念日</v>
      </c>
      <c r="D45" s="133" t="s">
        <v>149</v>
      </c>
      <c r="E45" s="133" t="s">
        <v>149</v>
      </c>
      <c r="F45" s="133" t="s">
        <v>149</v>
      </c>
      <c r="G45" s="133" t="s">
        <v>369</v>
      </c>
      <c r="H45" s="133" t="s">
        <v>369</v>
      </c>
      <c r="I45" s="133" t="s">
        <v>149</v>
      </c>
      <c r="J45" s="133" t="s">
        <v>149</v>
      </c>
      <c r="K45" s="146">
        <f t="shared" si="14"/>
        <v>0</v>
      </c>
      <c r="L45" s="14">
        <f t="shared" si="12"/>
        <v>0</v>
      </c>
      <c r="M45" s="14">
        <f t="shared" si="12"/>
        <v>0</v>
      </c>
      <c r="N45" s="14">
        <f t="shared" si="12"/>
        <v>0</v>
      </c>
      <c r="O45" s="14">
        <f t="shared" si="12"/>
        <v>0</v>
      </c>
      <c r="P45" s="14">
        <f t="shared" si="12"/>
        <v>0</v>
      </c>
      <c r="Q45" s="14">
        <f t="shared" si="12"/>
        <v>0</v>
      </c>
      <c r="R45" s="14">
        <f t="shared" si="12"/>
        <v>0</v>
      </c>
      <c r="S45" s="14">
        <f t="shared" si="12"/>
        <v>0</v>
      </c>
      <c r="T45" s="14">
        <f t="shared" si="12"/>
        <v>0</v>
      </c>
      <c r="U45" s="14">
        <f t="shared" si="12"/>
        <v>0</v>
      </c>
      <c r="V45" s="14">
        <f t="shared" si="12"/>
        <v>0</v>
      </c>
      <c r="W45" s="84">
        <f t="shared" si="12"/>
        <v>0</v>
      </c>
      <c r="X45" s="15">
        <f t="shared" si="15"/>
        <v>0</v>
      </c>
      <c r="Y45" s="146">
        <f t="shared" si="16"/>
        <v>0</v>
      </c>
      <c r="Z45" s="14">
        <f t="shared" si="13"/>
        <v>0</v>
      </c>
      <c r="AA45" s="14">
        <f t="shared" si="13"/>
        <v>0</v>
      </c>
      <c r="AB45" s="14">
        <f t="shared" si="13"/>
        <v>0</v>
      </c>
      <c r="AC45" s="14">
        <f t="shared" si="13"/>
        <v>0</v>
      </c>
      <c r="AD45" s="14">
        <f t="shared" si="13"/>
        <v>0</v>
      </c>
      <c r="AE45" s="14">
        <f t="shared" si="13"/>
        <v>0</v>
      </c>
      <c r="AF45" s="14">
        <f t="shared" si="13"/>
        <v>0</v>
      </c>
      <c r="AG45" s="84">
        <f t="shared" si="13"/>
        <v>0</v>
      </c>
      <c r="AH45" s="10">
        <f t="shared" si="17"/>
        <v>0</v>
      </c>
      <c r="AI45" s="10">
        <f t="shared" si="18"/>
        <v>0</v>
      </c>
      <c r="AJ45" s="10">
        <f t="shared" si="19"/>
        <v>0</v>
      </c>
      <c r="AK45" s="11">
        <f t="shared" si="20"/>
        <v>0</v>
      </c>
      <c r="AM45" s="3"/>
    </row>
    <row r="46" spans="1:39" ht="16.5" customHeight="1">
      <c r="A46" s="12">
        <f>+'行事入力表①'!C46</f>
        <v>4</v>
      </c>
      <c r="B46" s="13" t="str">
        <f>+'行事入力表①'!D46</f>
        <v>火</v>
      </c>
      <c r="C46" s="14" t="str">
        <f>+'行事入力表①'!E46</f>
        <v>みどりの日</v>
      </c>
      <c r="D46" s="133" t="s">
        <v>371</v>
      </c>
      <c r="E46" s="133" t="s">
        <v>371</v>
      </c>
      <c r="F46" s="133" t="s">
        <v>149</v>
      </c>
      <c r="G46" s="133" t="s">
        <v>149</v>
      </c>
      <c r="H46" s="133" t="s">
        <v>371</v>
      </c>
      <c r="I46" s="133" t="s">
        <v>371</v>
      </c>
      <c r="J46" s="133" t="s">
        <v>371</v>
      </c>
      <c r="K46" s="146">
        <f t="shared" si="14"/>
        <v>0</v>
      </c>
      <c r="L46" s="14">
        <f t="shared" si="12"/>
        <v>0</v>
      </c>
      <c r="M46" s="14">
        <f t="shared" si="12"/>
        <v>0</v>
      </c>
      <c r="N46" s="14">
        <f t="shared" si="12"/>
        <v>0</v>
      </c>
      <c r="O46" s="14">
        <f t="shared" si="12"/>
        <v>0</v>
      </c>
      <c r="P46" s="14">
        <f t="shared" si="12"/>
        <v>0</v>
      </c>
      <c r="Q46" s="14">
        <f t="shared" si="12"/>
        <v>0</v>
      </c>
      <c r="R46" s="14">
        <f t="shared" si="12"/>
        <v>0</v>
      </c>
      <c r="S46" s="14">
        <f t="shared" si="12"/>
        <v>0</v>
      </c>
      <c r="T46" s="14">
        <f t="shared" si="12"/>
        <v>0</v>
      </c>
      <c r="U46" s="14">
        <f t="shared" si="12"/>
        <v>0</v>
      </c>
      <c r="V46" s="14">
        <f t="shared" si="12"/>
        <v>0</v>
      </c>
      <c r="W46" s="84">
        <f t="shared" si="12"/>
        <v>0</v>
      </c>
      <c r="X46" s="15">
        <f t="shared" si="15"/>
        <v>0</v>
      </c>
      <c r="Y46" s="146">
        <f t="shared" si="16"/>
        <v>0</v>
      </c>
      <c r="Z46" s="14">
        <f t="shared" si="13"/>
        <v>0</v>
      </c>
      <c r="AA46" s="14">
        <f t="shared" si="13"/>
        <v>0</v>
      </c>
      <c r="AB46" s="14">
        <f t="shared" si="13"/>
        <v>0</v>
      </c>
      <c r="AC46" s="14">
        <f t="shared" si="13"/>
        <v>0</v>
      </c>
      <c r="AD46" s="14">
        <f t="shared" si="13"/>
        <v>0</v>
      </c>
      <c r="AE46" s="14">
        <f t="shared" si="13"/>
        <v>0</v>
      </c>
      <c r="AF46" s="14">
        <f t="shared" si="13"/>
        <v>0</v>
      </c>
      <c r="AG46" s="84">
        <f t="shared" si="13"/>
        <v>0</v>
      </c>
      <c r="AH46" s="10">
        <f t="shared" si="17"/>
        <v>0</v>
      </c>
      <c r="AI46" s="10">
        <f t="shared" si="18"/>
        <v>0</v>
      </c>
      <c r="AJ46" s="10">
        <f t="shared" si="19"/>
        <v>0</v>
      </c>
      <c r="AK46" s="11">
        <f t="shared" si="20"/>
        <v>0</v>
      </c>
      <c r="AM46" s="3"/>
    </row>
    <row r="47" spans="1:39" ht="16.5" customHeight="1">
      <c r="A47" s="12">
        <f>+'行事入力表①'!C47</f>
        <v>5</v>
      </c>
      <c r="B47" s="13" t="str">
        <f>+'行事入力表①'!D47</f>
        <v>水</v>
      </c>
      <c r="C47" s="14" t="str">
        <f>+'行事入力表①'!E47</f>
        <v>こどもの日</v>
      </c>
      <c r="D47" s="133" t="s">
        <v>149</v>
      </c>
      <c r="E47" s="133" t="s">
        <v>149</v>
      </c>
      <c r="F47" s="133" t="s">
        <v>149</v>
      </c>
      <c r="G47" s="133" t="s">
        <v>369</v>
      </c>
      <c r="H47" s="133" t="s">
        <v>369</v>
      </c>
      <c r="I47" s="133" t="s">
        <v>149</v>
      </c>
      <c r="J47" s="133" t="s">
        <v>149</v>
      </c>
      <c r="K47" s="146">
        <f t="shared" si="14"/>
        <v>0</v>
      </c>
      <c r="L47" s="14">
        <f t="shared" si="12"/>
        <v>0</v>
      </c>
      <c r="M47" s="14">
        <f t="shared" si="12"/>
        <v>0</v>
      </c>
      <c r="N47" s="14">
        <f t="shared" si="12"/>
        <v>0</v>
      </c>
      <c r="O47" s="14">
        <f t="shared" si="12"/>
        <v>0</v>
      </c>
      <c r="P47" s="14">
        <f t="shared" si="12"/>
        <v>0</v>
      </c>
      <c r="Q47" s="14">
        <f t="shared" si="12"/>
        <v>0</v>
      </c>
      <c r="R47" s="14">
        <f t="shared" si="12"/>
        <v>0</v>
      </c>
      <c r="S47" s="14">
        <f t="shared" si="12"/>
        <v>0</v>
      </c>
      <c r="T47" s="14">
        <f t="shared" si="12"/>
        <v>0</v>
      </c>
      <c r="U47" s="14">
        <f t="shared" si="12"/>
        <v>0</v>
      </c>
      <c r="V47" s="14">
        <f t="shared" si="12"/>
        <v>0</v>
      </c>
      <c r="W47" s="84">
        <f t="shared" si="12"/>
        <v>0</v>
      </c>
      <c r="X47" s="15">
        <f t="shared" si="15"/>
        <v>0</v>
      </c>
      <c r="Y47" s="146">
        <f t="shared" si="16"/>
        <v>0</v>
      </c>
      <c r="Z47" s="14">
        <f t="shared" si="13"/>
        <v>0</v>
      </c>
      <c r="AA47" s="14">
        <f t="shared" si="13"/>
        <v>0</v>
      </c>
      <c r="AB47" s="14">
        <f t="shared" si="13"/>
        <v>0</v>
      </c>
      <c r="AC47" s="14">
        <f t="shared" si="13"/>
        <v>0</v>
      </c>
      <c r="AD47" s="14">
        <f t="shared" si="13"/>
        <v>0</v>
      </c>
      <c r="AE47" s="14">
        <f t="shared" si="13"/>
        <v>0</v>
      </c>
      <c r="AF47" s="14">
        <f t="shared" si="13"/>
        <v>0</v>
      </c>
      <c r="AG47" s="84">
        <f t="shared" si="13"/>
        <v>0</v>
      </c>
      <c r="AH47" s="10">
        <f t="shared" si="17"/>
        <v>0</v>
      </c>
      <c r="AI47" s="10">
        <f t="shared" si="18"/>
        <v>0</v>
      </c>
      <c r="AJ47" s="10">
        <f t="shared" si="19"/>
        <v>0</v>
      </c>
      <c r="AK47" s="11">
        <f t="shared" si="20"/>
        <v>0</v>
      </c>
      <c r="AM47" s="3"/>
    </row>
    <row r="48" spans="1:39" ht="16.5" customHeight="1">
      <c r="A48" s="48">
        <f>+'行事入力表①'!C48</f>
        <v>6</v>
      </c>
      <c r="B48" s="23" t="str">
        <f>+'行事入力表①'!D48</f>
        <v>木</v>
      </c>
      <c r="C48" s="36">
        <f>+'行事入力表①'!E48</f>
        <v>0</v>
      </c>
      <c r="D48" s="134"/>
      <c r="E48" s="134"/>
      <c r="F48" s="134"/>
      <c r="G48" s="134"/>
      <c r="H48" s="134"/>
      <c r="I48" s="134"/>
      <c r="J48" s="134"/>
      <c r="K48" s="147">
        <f t="shared" si="14"/>
        <v>0</v>
      </c>
      <c r="L48" s="36">
        <f t="shared" si="12"/>
        <v>0</v>
      </c>
      <c r="M48" s="36">
        <f t="shared" si="12"/>
        <v>0</v>
      </c>
      <c r="N48" s="36">
        <f t="shared" si="12"/>
        <v>0</v>
      </c>
      <c r="O48" s="36">
        <f t="shared" si="12"/>
        <v>0</v>
      </c>
      <c r="P48" s="36">
        <f t="shared" si="12"/>
        <v>0</v>
      </c>
      <c r="Q48" s="36">
        <f t="shared" si="12"/>
        <v>0</v>
      </c>
      <c r="R48" s="36">
        <f t="shared" si="12"/>
        <v>0</v>
      </c>
      <c r="S48" s="36">
        <f t="shared" si="12"/>
        <v>0</v>
      </c>
      <c r="T48" s="36">
        <f t="shared" si="12"/>
        <v>0</v>
      </c>
      <c r="U48" s="36">
        <f t="shared" si="12"/>
        <v>0</v>
      </c>
      <c r="V48" s="36">
        <f t="shared" si="12"/>
        <v>0</v>
      </c>
      <c r="W48" s="148">
        <f t="shared" si="12"/>
        <v>0</v>
      </c>
      <c r="X48" s="49">
        <f t="shared" si="15"/>
        <v>0</v>
      </c>
      <c r="Y48" s="147">
        <f t="shared" si="16"/>
        <v>0</v>
      </c>
      <c r="Z48" s="36">
        <f t="shared" si="13"/>
        <v>0</v>
      </c>
      <c r="AA48" s="36">
        <f t="shared" si="13"/>
        <v>0</v>
      </c>
      <c r="AB48" s="36">
        <f t="shared" si="13"/>
        <v>0</v>
      </c>
      <c r="AC48" s="36">
        <f t="shared" si="13"/>
        <v>0</v>
      </c>
      <c r="AD48" s="36">
        <f t="shared" si="13"/>
        <v>0</v>
      </c>
      <c r="AE48" s="36">
        <f t="shared" si="13"/>
        <v>0</v>
      </c>
      <c r="AF48" s="36">
        <f t="shared" si="13"/>
        <v>0</v>
      </c>
      <c r="AG48" s="148">
        <f t="shared" si="13"/>
        <v>0</v>
      </c>
      <c r="AH48" s="46">
        <f t="shared" si="17"/>
        <v>0</v>
      </c>
      <c r="AI48" s="46">
        <f t="shared" si="18"/>
        <v>0</v>
      </c>
      <c r="AJ48" s="46">
        <f t="shared" si="19"/>
        <v>0</v>
      </c>
      <c r="AK48" s="47">
        <f t="shared" si="20"/>
        <v>0</v>
      </c>
      <c r="AM48" s="3"/>
    </row>
    <row r="49" spans="1:39" ht="16.5" customHeight="1">
      <c r="A49" s="48">
        <f>+'行事入力表①'!C49</f>
        <v>7</v>
      </c>
      <c r="B49" s="23" t="str">
        <f>+'行事入力表①'!D49</f>
        <v>金</v>
      </c>
      <c r="C49" s="36">
        <f>+'行事入力表①'!E49</f>
        <v>0</v>
      </c>
      <c r="D49" s="134"/>
      <c r="E49" s="134"/>
      <c r="F49" s="134"/>
      <c r="G49" s="134"/>
      <c r="H49" s="134"/>
      <c r="I49" s="134"/>
      <c r="J49" s="134"/>
      <c r="K49" s="147">
        <f t="shared" si="14"/>
        <v>0</v>
      </c>
      <c r="L49" s="36">
        <f t="shared" si="12"/>
        <v>0</v>
      </c>
      <c r="M49" s="36">
        <f t="shared" si="12"/>
        <v>0</v>
      </c>
      <c r="N49" s="36">
        <f t="shared" si="12"/>
        <v>0</v>
      </c>
      <c r="O49" s="36">
        <f t="shared" si="12"/>
        <v>0</v>
      </c>
      <c r="P49" s="36">
        <f t="shared" si="12"/>
        <v>0</v>
      </c>
      <c r="Q49" s="36">
        <f t="shared" si="12"/>
        <v>0</v>
      </c>
      <c r="R49" s="36">
        <f t="shared" si="12"/>
        <v>0</v>
      </c>
      <c r="S49" s="36">
        <f t="shared" si="12"/>
        <v>0</v>
      </c>
      <c r="T49" s="36">
        <f t="shared" si="12"/>
        <v>0</v>
      </c>
      <c r="U49" s="36">
        <f t="shared" si="12"/>
        <v>0</v>
      </c>
      <c r="V49" s="36">
        <f t="shared" si="12"/>
        <v>0</v>
      </c>
      <c r="W49" s="148">
        <f t="shared" si="12"/>
        <v>0</v>
      </c>
      <c r="X49" s="49">
        <f t="shared" si="15"/>
        <v>0</v>
      </c>
      <c r="Y49" s="147">
        <f t="shared" si="16"/>
        <v>0</v>
      </c>
      <c r="Z49" s="36">
        <f t="shared" si="13"/>
        <v>0</v>
      </c>
      <c r="AA49" s="36">
        <f t="shared" si="13"/>
        <v>0</v>
      </c>
      <c r="AB49" s="36">
        <f t="shared" si="13"/>
        <v>0</v>
      </c>
      <c r="AC49" s="36">
        <f t="shared" si="13"/>
        <v>0</v>
      </c>
      <c r="AD49" s="36">
        <f t="shared" si="13"/>
        <v>0</v>
      </c>
      <c r="AE49" s="36">
        <f t="shared" si="13"/>
        <v>0</v>
      </c>
      <c r="AF49" s="36">
        <f t="shared" si="13"/>
        <v>0</v>
      </c>
      <c r="AG49" s="148">
        <f t="shared" si="13"/>
        <v>0</v>
      </c>
      <c r="AH49" s="46">
        <f t="shared" si="17"/>
        <v>0</v>
      </c>
      <c r="AI49" s="46">
        <f t="shared" si="18"/>
        <v>0</v>
      </c>
      <c r="AJ49" s="46">
        <f t="shared" si="19"/>
        <v>0</v>
      </c>
      <c r="AK49" s="47">
        <f t="shared" si="20"/>
        <v>0</v>
      </c>
      <c r="AM49" s="3"/>
    </row>
    <row r="50" spans="1:39" ht="16.5" customHeight="1">
      <c r="A50" s="12">
        <f>+'行事入力表①'!C50</f>
        <v>8</v>
      </c>
      <c r="B50" s="13" t="str">
        <f>+'行事入力表①'!D50</f>
        <v>土</v>
      </c>
      <c r="C50" s="14">
        <f>+'行事入力表①'!E50</f>
        <v>0</v>
      </c>
      <c r="D50" s="133" t="s">
        <v>371</v>
      </c>
      <c r="E50" s="133" t="s">
        <v>371</v>
      </c>
      <c r="F50" s="133" t="s">
        <v>149</v>
      </c>
      <c r="G50" s="133" t="s">
        <v>149</v>
      </c>
      <c r="H50" s="133" t="s">
        <v>371</v>
      </c>
      <c r="I50" s="133" t="s">
        <v>371</v>
      </c>
      <c r="J50" s="133" t="s">
        <v>371</v>
      </c>
      <c r="K50" s="146">
        <f t="shared" si="14"/>
        <v>0</v>
      </c>
      <c r="L50" s="14">
        <f t="shared" si="12"/>
        <v>0</v>
      </c>
      <c r="M50" s="14">
        <f t="shared" si="12"/>
        <v>0</v>
      </c>
      <c r="N50" s="14">
        <f t="shared" si="12"/>
        <v>0</v>
      </c>
      <c r="O50" s="14">
        <f t="shared" si="12"/>
        <v>0</v>
      </c>
      <c r="P50" s="14">
        <f t="shared" si="12"/>
        <v>0</v>
      </c>
      <c r="Q50" s="14">
        <f t="shared" si="12"/>
        <v>0</v>
      </c>
      <c r="R50" s="14">
        <f t="shared" si="12"/>
        <v>0</v>
      </c>
      <c r="S50" s="14">
        <f t="shared" si="12"/>
        <v>0</v>
      </c>
      <c r="T50" s="14">
        <f t="shared" si="12"/>
        <v>0</v>
      </c>
      <c r="U50" s="14">
        <f t="shared" si="12"/>
        <v>0</v>
      </c>
      <c r="V50" s="14">
        <f t="shared" si="12"/>
        <v>0</v>
      </c>
      <c r="W50" s="84">
        <f t="shared" si="12"/>
        <v>0</v>
      </c>
      <c r="X50" s="15">
        <f t="shared" si="15"/>
        <v>0</v>
      </c>
      <c r="Y50" s="146">
        <f t="shared" si="16"/>
        <v>0</v>
      </c>
      <c r="Z50" s="14">
        <f t="shared" si="13"/>
        <v>0</v>
      </c>
      <c r="AA50" s="14">
        <f t="shared" si="13"/>
        <v>0</v>
      </c>
      <c r="AB50" s="14">
        <f t="shared" si="13"/>
        <v>0</v>
      </c>
      <c r="AC50" s="14">
        <f t="shared" si="13"/>
        <v>0</v>
      </c>
      <c r="AD50" s="14">
        <f t="shared" si="13"/>
        <v>0</v>
      </c>
      <c r="AE50" s="14">
        <f t="shared" si="13"/>
        <v>0</v>
      </c>
      <c r="AF50" s="14">
        <f t="shared" si="13"/>
        <v>0</v>
      </c>
      <c r="AG50" s="84">
        <f t="shared" si="13"/>
        <v>0</v>
      </c>
      <c r="AH50" s="10">
        <f t="shared" si="17"/>
        <v>0</v>
      </c>
      <c r="AI50" s="10">
        <f t="shared" si="18"/>
        <v>0</v>
      </c>
      <c r="AJ50" s="10">
        <f t="shared" si="19"/>
        <v>0</v>
      </c>
      <c r="AK50" s="15">
        <f t="shared" si="20"/>
        <v>0</v>
      </c>
      <c r="AM50" s="3"/>
    </row>
    <row r="51" spans="1:40" ht="16.5" customHeight="1">
      <c r="A51" s="12">
        <f>+'行事入力表①'!C51</f>
        <v>9</v>
      </c>
      <c r="B51" s="13" t="str">
        <f>+'行事入力表①'!D51</f>
        <v>日</v>
      </c>
      <c r="C51" s="14">
        <f>+'行事入力表①'!E51</f>
        <v>0</v>
      </c>
      <c r="D51" s="133" t="s">
        <v>149</v>
      </c>
      <c r="E51" s="133" t="s">
        <v>149</v>
      </c>
      <c r="F51" s="133" t="s">
        <v>149</v>
      </c>
      <c r="G51" s="133" t="s">
        <v>369</v>
      </c>
      <c r="H51" s="133" t="s">
        <v>369</v>
      </c>
      <c r="I51" s="133" t="s">
        <v>149</v>
      </c>
      <c r="J51" s="133" t="s">
        <v>149</v>
      </c>
      <c r="K51" s="146">
        <f t="shared" si="14"/>
        <v>0</v>
      </c>
      <c r="L51" s="14">
        <f t="shared" si="12"/>
        <v>0</v>
      </c>
      <c r="M51" s="14">
        <f t="shared" si="12"/>
        <v>0</v>
      </c>
      <c r="N51" s="14">
        <f t="shared" si="12"/>
        <v>0</v>
      </c>
      <c r="O51" s="14">
        <f t="shared" si="12"/>
        <v>0</v>
      </c>
      <c r="P51" s="14">
        <f t="shared" si="12"/>
        <v>0</v>
      </c>
      <c r="Q51" s="14">
        <f t="shared" si="12"/>
        <v>0</v>
      </c>
      <c r="R51" s="14">
        <f t="shared" si="12"/>
        <v>0</v>
      </c>
      <c r="S51" s="14">
        <f t="shared" si="12"/>
        <v>0</v>
      </c>
      <c r="T51" s="14">
        <f t="shared" si="12"/>
        <v>0</v>
      </c>
      <c r="U51" s="14">
        <f t="shared" si="12"/>
        <v>0</v>
      </c>
      <c r="V51" s="14">
        <f t="shared" si="12"/>
        <v>0</v>
      </c>
      <c r="W51" s="84">
        <f t="shared" si="12"/>
        <v>0</v>
      </c>
      <c r="X51" s="15">
        <f t="shared" si="15"/>
        <v>0</v>
      </c>
      <c r="Y51" s="146">
        <f t="shared" si="16"/>
        <v>0</v>
      </c>
      <c r="Z51" s="14">
        <f t="shared" si="13"/>
        <v>0</v>
      </c>
      <c r="AA51" s="14">
        <f t="shared" si="13"/>
        <v>0</v>
      </c>
      <c r="AB51" s="14">
        <f t="shared" si="13"/>
        <v>0</v>
      </c>
      <c r="AC51" s="14">
        <f t="shared" si="13"/>
        <v>0</v>
      </c>
      <c r="AD51" s="14">
        <f t="shared" si="13"/>
        <v>0</v>
      </c>
      <c r="AE51" s="14">
        <f t="shared" si="13"/>
        <v>0</v>
      </c>
      <c r="AF51" s="14">
        <f t="shared" si="13"/>
        <v>0</v>
      </c>
      <c r="AG51" s="84">
        <f t="shared" si="13"/>
        <v>0</v>
      </c>
      <c r="AH51" s="10">
        <f t="shared" si="17"/>
        <v>0</v>
      </c>
      <c r="AI51" s="10">
        <f t="shared" si="18"/>
        <v>0</v>
      </c>
      <c r="AJ51" s="10">
        <f t="shared" si="19"/>
        <v>0</v>
      </c>
      <c r="AK51" s="15">
        <f t="shared" si="20"/>
        <v>0</v>
      </c>
      <c r="AM51" s="3"/>
      <c r="AN51" s="3"/>
    </row>
    <row r="52" spans="1:39" ht="16.5" customHeight="1">
      <c r="A52" s="48">
        <f>+'行事入力表①'!C52</f>
        <v>10</v>
      </c>
      <c r="B52" s="23" t="str">
        <f>+'行事入力表①'!D52</f>
        <v>月</v>
      </c>
      <c r="C52" s="36">
        <f>+'行事入力表①'!E52</f>
        <v>0</v>
      </c>
      <c r="D52" s="134"/>
      <c r="E52" s="134"/>
      <c r="F52" s="134"/>
      <c r="G52" s="134"/>
      <c r="H52" s="134"/>
      <c r="I52" s="134"/>
      <c r="J52" s="134"/>
      <c r="K52" s="147">
        <f t="shared" si="14"/>
        <v>0</v>
      </c>
      <c r="L52" s="36">
        <f t="shared" si="12"/>
        <v>0</v>
      </c>
      <c r="M52" s="36">
        <f t="shared" si="12"/>
        <v>0</v>
      </c>
      <c r="N52" s="36">
        <f t="shared" si="12"/>
        <v>0</v>
      </c>
      <c r="O52" s="36">
        <f t="shared" si="12"/>
        <v>0</v>
      </c>
      <c r="P52" s="36">
        <f t="shared" si="12"/>
        <v>0</v>
      </c>
      <c r="Q52" s="36">
        <f t="shared" si="12"/>
        <v>0</v>
      </c>
      <c r="R52" s="36">
        <f t="shared" si="12"/>
        <v>0</v>
      </c>
      <c r="S52" s="36">
        <f t="shared" si="12"/>
        <v>0</v>
      </c>
      <c r="T52" s="36">
        <f t="shared" si="12"/>
        <v>0</v>
      </c>
      <c r="U52" s="36">
        <f t="shared" si="12"/>
        <v>0</v>
      </c>
      <c r="V52" s="36">
        <f t="shared" si="12"/>
        <v>0</v>
      </c>
      <c r="W52" s="148">
        <f t="shared" si="12"/>
        <v>0</v>
      </c>
      <c r="X52" s="49">
        <f t="shared" si="15"/>
        <v>0</v>
      </c>
      <c r="Y52" s="147">
        <f t="shared" si="16"/>
        <v>0</v>
      </c>
      <c r="Z52" s="36">
        <f t="shared" si="13"/>
        <v>0</v>
      </c>
      <c r="AA52" s="36">
        <f t="shared" si="13"/>
        <v>0</v>
      </c>
      <c r="AB52" s="36">
        <f t="shared" si="13"/>
        <v>0</v>
      </c>
      <c r="AC52" s="36">
        <f t="shared" si="13"/>
        <v>0</v>
      </c>
      <c r="AD52" s="36">
        <f t="shared" si="13"/>
        <v>0</v>
      </c>
      <c r="AE52" s="36">
        <f t="shared" si="13"/>
        <v>0</v>
      </c>
      <c r="AF52" s="36">
        <f t="shared" si="13"/>
        <v>0</v>
      </c>
      <c r="AG52" s="148">
        <f t="shared" si="13"/>
        <v>0</v>
      </c>
      <c r="AH52" s="46">
        <f t="shared" si="17"/>
        <v>0</v>
      </c>
      <c r="AI52" s="46">
        <f t="shared" si="18"/>
        <v>0</v>
      </c>
      <c r="AJ52" s="46">
        <f t="shared" si="19"/>
        <v>0</v>
      </c>
      <c r="AK52" s="47">
        <f t="shared" si="20"/>
        <v>0</v>
      </c>
      <c r="AM52" s="3"/>
    </row>
    <row r="53" spans="1:39" ht="16.5" customHeight="1">
      <c r="A53" s="48">
        <f>+'行事入力表①'!C53</f>
        <v>11</v>
      </c>
      <c r="B53" s="23" t="str">
        <f>+'行事入力表①'!D53</f>
        <v>火</v>
      </c>
      <c r="C53" s="36">
        <f>+'行事入力表①'!E53</f>
        <v>0</v>
      </c>
      <c r="D53" s="134"/>
      <c r="E53" s="134"/>
      <c r="F53" s="134"/>
      <c r="G53" s="134"/>
      <c r="H53" s="134"/>
      <c r="I53" s="134"/>
      <c r="J53" s="134"/>
      <c r="K53" s="147">
        <f t="shared" si="14"/>
        <v>0</v>
      </c>
      <c r="L53" s="36">
        <f t="shared" si="12"/>
        <v>0</v>
      </c>
      <c r="M53" s="36">
        <f t="shared" si="12"/>
        <v>0</v>
      </c>
      <c r="N53" s="36">
        <f t="shared" si="12"/>
        <v>0</v>
      </c>
      <c r="O53" s="36">
        <f t="shared" si="12"/>
        <v>0</v>
      </c>
      <c r="P53" s="36">
        <f t="shared" si="12"/>
        <v>0</v>
      </c>
      <c r="Q53" s="36">
        <f t="shared" si="12"/>
        <v>0</v>
      </c>
      <c r="R53" s="36">
        <f t="shared" si="12"/>
        <v>0</v>
      </c>
      <c r="S53" s="36">
        <f t="shared" si="12"/>
        <v>0</v>
      </c>
      <c r="T53" s="36">
        <f t="shared" si="12"/>
        <v>0</v>
      </c>
      <c r="U53" s="36">
        <f t="shared" si="12"/>
        <v>0</v>
      </c>
      <c r="V53" s="36">
        <f t="shared" si="12"/>
        <v>0</v>
      </c>
      <c r="W53" s="148">
        <f t="shared" si="12"/>
        <v>0</v>
      </c>
      <c r="X53" s="49">
        <f t="shared" si="15"/>
        <v>0</v>
      </c>
      <c r="Y53" s="147">
        <f t="shared" si="16"/>
        <v>0</v>
      </c>
      <c r="Z53" s="36">
        <f t="shared" si="13"/>
        <v>0</v>
      </c>
      <c r="AA53" s="36">
        <f t="shared" si="13"/>
        <v>0</v>
      </c>
      <c r="AB53" s="36">
        <f t="shared" si="13"/>
        <v>0</v>
      </c>
      <c r="AC53" s="36">
        <f t="shared" si="13"/>
        <v>0</v>
      </c>
      <c r="AD53" s="36">
        <f t="shared" si="13"/>
        <v>0</v>
      </c>
      <c r="AE53" s="36">
        <f t="shared" si="13"/>
        <v>0</v>
      </c>
      <c r="AF53" s="36">
        <f t="shared" si="13"/>
        <v>0</v>
      </c>
      <c r="AG53" s="148">
        <f t="shared" si="13"/>
        <v>0</v>
      </c>
      <c r="AH53" s="46">
        <f t="shared" si="17"/>
        <v>0</v>
      </c>
      <c r="AI53" s="46">
        <f t="shared" si="18"/>
        <v>0</v>
      </c>
      <c r="AJ53" s="46">
        <f t="shared" si="19"/>
        <v>0</v>
      </c>
      <c r="AK53" s="47">
        <f t="shared" si="20"/>
        <v>0</v>
      </c>
      <c r="AM53" s="3"/>
    </row>
    <row r="54" spans="1:39" ht="16.5" customHeight="1">
      <c r="A54" s="48">
        <f>+'行事入力表①'!C54</f>
        <v>12</v>
      </c>
      <c r="B54" s="23" t="str">
        <f>+'行事入力表①'!D54</f>
        <v>水</v>
      </c>
      <c r="C54" s="36">
        <f>+'行事入力表①'!E54</f>
        <v>0</v>
      </c>
      <c r="D54" s="134"/>
      <c r="E54" s="134"/>
      <c r="F54" s="134"/>
      <c r="G54" s="134"/>
      <c r="H54" s="134"/>
      <c r="I54" s="134"/>
      <c r="J54" s="134"/>
      <c r="K54" s="147">
        <f t="shared" si="14"/>
        <v>0</v>
      </c>
      <c r="L54" s="36">
        <f t="shared" si="12"/>
        <v>0</v>
      </c>
      <c r="M54" s="36">
        <f t="shared" si="12"/>
        <v>0</v>
      </c>
      <c r="N54" s="36">
        <f t="shared" si="12"/>
        <v>0</v>
      </c>
      <c r="O54" s="36">
        <f t="shared" si="12"/>
        <v>0</v>
      </c>
      <c r="P54" s="36">
        <f t="shared" si="12"/>
        <v>0</v>
      </c>
      <c r="Q54" s="36">
        <f t="shared" si="12"/>
        <v>0</v>
      </c>
      <c r="R54" s="36">
        <f t="shared" si="12"/>
        <v>0</v>
      </c>
      <c r="S54" s="36">
        <f t="shared" si="12"/>
        <v>0</v>
      </c>
      <c r="T54" s="36">
        <f t="shared" si="12"/>
        <v>0</v>
      </c>
      <c r="U54" s="36">
        <f t="shared" si="12"/>
        <v>0</v>
      </c>
      <c r="V54" s="36">
        <f t="shared" si="12"/>
        <v>0</v>
      </c>
      <c r="W54" s="148">
        <f t="shared" si="12"/>
        <v>0</v>
      </c>
      <c r="X54" s="49">
        <f t="shared" si="15"/>
        <v>0</v>
      </c>
      <c r="Y54" s="147">
        <f t="shared" si="16"/>
        <v>0</v>
      </c>
      <c r="Z54" s="36">
        <f t="shared" si="13"/>
        <v>0</v>
      </c>
      <c r="AA54" s="36">
        <f t="shared" si="13"/>
        <v>0</v>
      </c>
      <c r="AB54" s="36">
        <f t="shared" si="13"/>
        <v>0</v>
      </c>
      <c r="AC54" s="36">
        <f t="shared" si="13"/>
        <v>0</v>
      </c>
      <c r="AD54" s="36">
        <f t="shared" si="13"/>
        <v>0</v>
      </c>
      <c r="AE54" s="36">
        <f t="shared" si="13"/>
        <v>0</v>
      </c>
      <c r="AF54" s="36">
        <f t="shared" si="13"/>
        <v>0</v>
      </c>
      <c r="AG54" s="148">
        <f t="shared" si="13"/>
        <v>0</v>
      </c>
      <c r="AH54" s="46">
        <f t="shared" si="17"/>
        <v>0</v>
      </c>
      <c r="AI54" s="46">
        <f t="shared" si="18"/>
        <v>0</v>
      </c>
      <c r="AJ54" s="46">
        <f t="shared" si="19"/>
        <v>0</v>
      </c>
      <c r="AK54" s="47">
        <f t="shared" si="20"/>
        <v>0</v>
      </c>
      <c r="AM54" s="3"/>
    </row>
    <row r="55" spans="1:37" ht="16.5" customHeight="1">
      <c r="A55" s="48">
        <f>+'行事入力表①'!C55</f>
        <v>13</v>
      </c>
      <c r="B55" s="23" t="str">
        <f>+'行事入力表①'!D55</f>
        <v>木</v>
      </c>
      <c r="C55" s="36">
        <f>+'行事入力表①'!E55</f>
        <v>0</v>
      </c>
      <c r="D55" s="134"/>
      <c r="E55" s="134"/>
      <c r="F55" s="134"/>
      <c r="G55" s="134"/>
      <c r="H55" s="134"/>
      <c r="I55" s="134"/>
      <c r="J55" s="134"/>
      <c r="K55" s="147">
        <f t="shared" si="14"/>
        <v>0</v>
      </c>
      <c r="L55" s="36">
        <f t="shared" si="12"/>
        <v>0</v>
      </c>
      <c r="M55" s="36">
        <f t="shared" si="12"/>
        <v>0</v>
      </c>
      <c r="N55" s="36">
        <f t="shared" si="12"/>
        <v>0</v>
      </c>
      <c r="O55" s="36">
        <f t="shared" si="12"/>
        <v>0</v>
      </c>
      <c r="P55" s="36">
        <f t="shared" si="12"/>
        <v>0</v>
      </c>
      <c r="Q55" s="36">
        <f t="shared" si="12"/>
        <v>0</v>
      </c>
      <c r="R55" s="36">
        <f t="shared" si="12"/>
        <v>0</v>
      </c>
      <c r="S55" s="36">
        <f t="shared" si="12"/>
        <v>0</v>
      </c>
      <c r="T55" s="36">
        <f t="shared" si="12"/>
        <v>0</v>
      </c>
      <c r="U55" s="36">
        <f t="shared" si="12"/>
        <v>0</v>
      </c>
      <c r="V55" s="36">
        <f t="shared" si="12"/>
        <v>0</v>
      </c>
      <c r="W55" s="148">
        <f t="shared" si="12"/>
        <v>0</v>
      </c>
      <c r="X55" s="49">
        <f t="shared" si="15"/>
        <v>0</v>
      </c>
      <c r="Y55" s="147">
        <f t="shared" si="16"/>
        <v>0</v>
      </c>
      <c r="Z55" s="36">
        <f t="shared" si="13"/>
        <v>0</v>
      </c>
      <c r="AA55" s="36">
        <f t="shared" si="13"/>
        <v>0</v>
      </c>
      <c r="AB55" s="36">
        <f t="shared" si="13"/>
        <v>0</v>
      </c>
      <c r="AC55" s="36">
        <f t="shared" si="13"/>
        <v>0</v>
      </c>
      <c r="AD55" s="36">
        <f t="shared" si="13"/>
        <v>0</v>
      </c>
      <c r="AE55" s="36">
        <f t="shared" si="13"/>
        <v>0</v>
      </c>
      <c r="AF55" s="36">
        <f t="shared" si="13"/>
        <v>0</v>
      </c>
      <c r="AG55" s="148">
        <f t="shared" si="13"/>
        <v>0</v>
      </c>
      <c r="AH55" s="46">
        <f t="shared" si="17"/>
        <v>0</v>
      </c>
      <c r="AI55" s="46">
        <f t="shared" si="18"/>
        <v>0</v>
      </c>
      <c r="AJ55" s="46">
        <f t="shared" si="19"/>
        <v>0</v>
      </c>
      <c r="AK55" s="47">
        <f t="shared" si="20"/>
        <v>0</v>
      </c>
    </row>
    <row r="56" spans="1:37" ht="16.5" customHeight="1">
      <c r="A56" s="48">
        <f>+'行事入力表①'!C56</f>
        <v>14</v>
      </c>
      <c r="B56" s="23" t="str">
        <f>+'行事入力表①'!D56</f>
        <v>金</v>
      </c>
      <c r="C56" s="36">
        <f>+'行事入力表①'!E56</f>
        <v>0</v>
      </c>
      <c r="D56" s="134"/>
      <c r="E56" s="134"/>
      <c r="F56" s="134"/>
      <c r="G56" s="134"/>
      <c r="H56" s="134"/>
      <c r="I56" s="134"/>
      <c r="J56" s="134"/>
      <c r="K56" s="147">
        <f t="shared" si="14"/>
        <v>0</v>
      </c>
      <c r="L56" s="36">
        <f t="shared" si="12"/>
        <v>0</v>
      </c>
      <c r="M56" s="36">
        <f t="shared" si="12"/>
        <v>0</v>
      </c>
      <c r="N56" s="36">
        <f t="shared" si="12"/>
        <v>0</v>
      </c>
      <c r="O56" s="36">
        <f t="shared" si="12"/>
        <v>0</v>
      </c>
      <c r="P56" s="36">
        <f t="shared" si="12"/>
        <v>0</v>
      </c>
      <c r="Q56" s="36">
        <f t="shared" si="12"/>
        <v>0</v>
      </c>
      <c r="R56" s="36">
        <f t="shared" si="12"/>
        <v>0</v>
      </c>
      <c r="S56" s="36">
        <f t="shared" si="12"/>
        <v>0</v>
      </c>
      <c r="T56" s="36">
        <f t="shared" si="12"/>
        <v>0</v>
      </c>
      <c r="U56" s="36">
        <f t="shared" si="12"/>
        <v>0</v>
      </c>
      <c r="V56" s="36">
        <f t="shared" si="12"/>
        <v>0</v>
      </c>
      <c r="W56" s="148">
        <f t="shared" si="12"/>
        <v>0</v>
      </c>
      <c r="X56" s="49">
        <f t="shared" si="15"/>
        <v>0</v>
      </c>
      <c r="Y56" s="147">
        <f t="shared" si="16"/>
        <v>0</v>
      </c>
      <c r="Z56" s="36">
        <f t="shared" si="13"/>
        <v>0</v>
      </c>
      <c r="AA56" s="36">
        <f t="shared" si="13"/>
        <v>0</v>
      </c>
      <c r="AB56" s="36">
        <f t="shared" si="13"/>
        <v>0</v>
      </c>
      <c r="AC56" s="36">
        <f t="shared" si="13"/>
        <v>0</v>
      </c>
      <c r="AD56" s="36">
        <f t="shared" si="13"/>
        <v>0</v>
      </c>
      <c r="AE56" s="36">
        <f t="shared" si="13"/>
        <v>0</v>
      </c>
      <c r="AF56" s="36">
        <f t="shared" si="13"/>
        <v>0</v>
      </c>
      <c r="AG56" s="148">
        <f t="shared" si="13"/>
        <v>0</v>
      </c>
      <c r="AH56" s="46">
        <f t="shared" si="17"/>
        <v>0</v>
      </c>
      <c r="AI56" s="46">
        <f t="shared" si="18"/>
        <v>0</v>
      </c>
      <c r="AJ56" s="46">
        <f t="shared" si="19"/>
        <v>0</v>
      </c>
      <c r="AK56" s="49">
        <f>+X56+SUM(Y56:AH56)</f>
        <v>0</v>
      </c>
    </row>
    <row r="57" spans="1:37" ht="16.5" customHeight="1">
      <c r="A57" s="12">
        <f>+'行事入力表①'!C57</f>
        <v>15</v>
      </c>
      <c r="B57" s="13" t="str">
        <f>+'行事入力表①'!D57</f>
        <v>土</v>
      </c>
      <c r="C57" s="14">
        <f>+'行事入力表①'!E57</f>
        <v>0</v>
      </c>
      <c r="D57" s="133" t="s">
        <v>371</v>
      </c>
      <c r="E57" s="133" t="s">
        <v>371</v>
      </c>
      <c r="F57" s="133" t="s">
        <v>149</v>
      </c>
      <c r="G57" s="133" t="s">
        <v>149</v>
      </c>
      <c r="H57" s="133" t="s">
        <v>371</v>
      </c>
      <c r="I57" s="133" t="s">
        <v>371</v>
      </c>
      <c r="J57" s="133" t="s">
        <v>371</v>
      </c>
      <c r="K57" s="146">
        <f t="shared" si="14"/>
        <v>0</v>
      </c>
      <c r="L57" s="14">
        <f t="shared" si="12"/>
        <v>0</v>
      </c>
      <c r="M57" s="14">
        <f t="shared" si="12"/>
        <v>0</v>
      </c>
      <c r="N57" s="14">
        <f t="shared" si="12"/>
        <v>0</v>
      </c>
      <c r="O57" s="14">
        <f t="shared" si="12"/>
        <v>0</v>
      </c>
      <c r="P57" s="14">
        <f t="shared" si="12"/>
        <v>0</v>
      </c>
      <c r="Q57" s="14">
        <f t="shared" si="12"/>
        <v>0</v>
      </c>
      <c r="R57" s="14">
        <f t="shared" si="12"/>
        <v>0</v>
      </c>
      <c r="S57" s="14">
        <f t="shared" si="12"/>
        <v>0</v>
      </c>
      <c r="T57" s="14">
        <f t="shared" si="12"/>
        <v>0</v>
      </c>
      <c r="U57" s="14">
        <f t="shared" si="12"/>
        <v>0</v>
      </c>
      <c r="V57" s="14">
        <f t="shared" si="12"/>
        <v>0</v>
      </c>
      <c r="W57" s="84">
        <f t="shared" si="12"/>
        <v>0</v>
      </c>
      <c r="X57" s="15">
        <f t="shared" si="15"/>
        <v>0</v>
      </c>
      <c r="Y57" s="146">
        <f t="shared" si="16"/>
        <v>0</v>
      </c>
      <c r="Z57" s="14">
        <f t="shared" si="13"/>
        <v>0</v>
      </c>
      <c r="AA57" s="14">
        <f t="shared" si="13"/>
        <v>0</v>
      </c>
      <c r="AB57" s="14">
        <f t="shared" si="13"/>
        <v>0</v>
      </c>
      <c r="AC57" s="14">
        <f t="shared" si="13"/>
        <v>0</v>
      </c>
      <c r="AD57" s="14">
        <f t="shared" si="13"/>
        <v>0</v>
      </c>
      <c r="AE57" s="14">
        <f t="shared" si="13"/>
        <v>0</v>
      </c>
      <c r="AF57" s="14">
        <f t="shared" si="13"/>
        <v>0</v>
      </c>
      <c r="AG57" s="84">
        <f t="shared" si="13"/>
        <v>0</v>
      </c>
      <c r="AH57" s="10">
        <f t="shared" si="17"/>
        <v>0</v>
      </c>
      <c r="AI57" s="10">
        <f t="shared" si="18"/>
        <v>0</v>
      </c>
      <c r="AJ57" s="10">
        <f t="shared" si="19"/>
        <v>0</v>
      </c>
      <c r="AK57" s="15">
        <f>+X57+SUM(Y57:AH57)</f>
        <v>0</v>
      </c>
    </row>
    <row r="58" spans="1:37" ht="16.5" customHeight="1">
      <c r="A58" s="12">
        <f>+'行事入力表①'!C58</f>
        <v>16</v>
      </c>
      <c r="B58" s="13" t="str">
        <f>+'行事入力表①'!D58</f>
        <v>日</v>
      </c>
      <c r="C58" s="14">
        <f>+'行事入力表①'!E58</f>
        <v>0</v>
      </c>
      <c r="D58" s="133" t="s">
        <v>149</v>
      </c>
      <c r="E58" s="133" t="s">
        <v>149</v>
      </c>
      <c r="F58" s="133" t="s">
        <v>149</v>
      </c>
      <c r="G58" s="133" t="s">
        <v>369</v>
      </c>
      <c r="H58" s="133" t="s">
        <v>369</v>
      </c>
      <c r="I58" s="133" t="s">
        <v>149</v>
      </c>
      <c r="J58" s="133" t="s">
        <v>149</v>
      </c>
      <c r="K58" s="146">
        <f t="shared" si="14"/>
        <v>0</v>
      </c>
      <c r="L58" s="14">
        <f t="shared" si="12"/>
        <v>0</v>
      </c>
      <c r="M58" s="14">
        <f t="shared" si="12"/>
        <v>0</v>
      </c>
      <c r="N58" s="14">
        <f t="shared" si="12"/>
        <v>0</v>
      </c>
      <c r="O58" s="14">
        <f t="shared" si="12"/>
        <v>0</v>
      </c>
      <c r="P58" s="14">
        <f t="shared" si="12"/>
        <v>0</v>
      </c>
      <c r="Q58" s="14">
        <f t="shared" si="12"/>
        <v>0</v>
      </c>
      <c r="R58" s="14">
        <f t="shared" si="12"/>
        <v>0</v>
      </c>
      <c r="S58" s="14">
        <f t="shared" si="12"/>
        <v>0</v>
      </c>
      <c r="T58" s="14">
        <f t="shared" si="12"/>
        <v>0</v>
      </c>
      <c r="U58" s="14">
        <f t="shared" si="12"/>
        <v>0</v>
      </c>
      <c r="V58" s="14">
        <f t="shared" si="12"/>
        <v>0</v>
      </c>
      <c r="W58" s="84">
        <f t="shared" si="12"/>
        <v>0</v>
      </c>
      <c r="X58" s="15">
        <f t="shared" si="15"/>
        <v>0</v>
      </c>
      <c r="Y58" s="146">
        <f t="shared" si="16"/>
        <v>0</v>
      </c>
      <c r="Z58" s="14">
        <f t="shared" si="13"/>
        <v>0</v>
      </c>
      <c r="AA58" s="14">
        <f t="shared" si="13"/>
        <v>0</v>
      </c>
      <c r="AB58" s="14">
        <f t="shared" si="13"/>
        <v>0</v>
      </c>
      <c r="AC58" s="14">
        <f t="shared" si="13"/>
        <v>0</v>
      </c>
      <c r="AD58" s="14">
        <f t="shared" si="13"/>
        <v>0</v>
      </c>
      <c r="AE58" s="14">
        <f t="shared" si="13"/>
        <v>0</v>
      </c>
      <c r="AF58" s="14">
        <f t="shared" si="13"/>
        <v>0</v>
      </c>
      <c r="AG58" s="84">
        <f t="shared" si="13"/>
        <v>0</v>
      </c>
      <c r="AH58" s="10">
        <f t="shared" si="17"/>
        <v>0</v>
      </c>
      <c r="AI58" s="10">
        <f t="shared" si="18"/>
        <v>0</v>
      </c>
      <c r="AJ58" s="10">
        <f t="shared" si="19"/>
        <v>0</v>
      </c>
      <c r="AK58" s="15">
        <f aca="true" t="shared" si="21" ref="AK58:AK73">+X58+SUM(Y58:AH58)</f>
        <v>0</v>
      </c>
    </row>
    <row r="59" spans="1:37" ht="16.5" customHeight="1">
      <c r="A59" s="48">
        <f>+'行事入力表①'!C59</f>
        <v>17</v>
      </c>
      <c r="B59" s="23" t="str">
        <f>+'行事入力表①'!D59</f>
        <v>月</v>
      </c>
      <c r="C59" s="36">
        <f>+'行事入力表①'!E59</f>
        <v>0</v>
      </c>
      <c r="D59" s="134"/>
      <c r="E59" s="134"/>
      <c r="F59" s="134"/>
      <c r="G59" s="134"/>
      <c r="H59" s="134"/>
      <c r="I59" s="134"/>
      <c r="J59" s="134"/>
      <c r="K59" s="147">
        <f t="shared" si="14"/>
        <v>0</v>
      </c>
      <c r="L59" s="36">
        <f t="shared" si="14"/>
        <v>0</v>
      </c>
      <c r="M59" s="36">
        <f t="shared" si="14"/>
        <v>0</v>
      </c>
      <c r="N59" s="36">
        <f t="shared" si="14"/>
        <v>0</v>
      </c>
      <c r="O59" s="36">
        <f t="shared" si="14"/>
        <v>0</v>
      </c>
      <c r="P59" s="36">
        <f t="shared" si="14"/>
        <v>0</v>
      </c>
      <c r="Q59" s="36">
        <f t="shared" si="14"/>
        <v>0</v>
      </c>
      <c r="R59" s="36">
        <f t="shared" si="14"/>
        <v>0</v>
      </c>
      <c r="S59" s="36">
        <f t="shared" si="14"/>
        <v>0</v>
      </c>
      <c r="T59" s="36">
        <f t="shared" si="14"/>
        <v>0</v>
      </c>
      <c r="U59" s="36">
        <f t="shared" si="14"/>
        <v>0</v>
      </c>
      <c r="V59" s="36">
        <f t="shared" si="14"/>
        <v>0</v>
      </c>
      <c r="W59" s="148">
        <f t="shared" si="14"/>
        <v>0</v>
      </c>
      <c r="X59" s="49">
        <f t="shared" si="15"/>
        <v>0</v>
      </c>
      <c r="Y59" s="147">
        <f t="shared" si="16"/>
        <v>0</v>
      </c>
      <c r="Z59" s="36">
        <f t="shared" si="16"/>
        <v>0</v>
      </c>
      <c r="AA59" s="36">
        <f t="shared" si="16"/>
        <v>0</v>
      </c>
      <c r="AB59" s="36">
        <f t="shared" si="16"/>
        <v>0</v>
      </c>
      <c r="AC59" s="36">
        <f t="shared" si="16"/>
        <v>0</v>
      </c>
      <c r="AD59" s="36">
        <f t="shared" si="16"/>
        <v>0</v>
      </c>
      <c r="AE59" s="36">
        <f t="shared" si="16"/>
        <v>0</v>
      </c>
      <c r="AF59" s="36">
        <f t="shared" si="16"/>
        <v>0</v>
      </c>
      <c r="AG59" s="148">
        <f t="shared" si="16"/>
        <v>0</v>
      </c>
      <c r="AH59" s="46">
        <f t="shared" si="17"/>
        <v>0</v>
      </c>
      <c r="AI59" s="46">
        <f t="shared" si="18"/>
        <v>0</v>
      </c>
      <c r="AJ59" s="46">
        <f t="shared" si="19"/>
        <v>0</v>
      </c>
      <c r="AK59" s="49">
        <f t="shared" si="21"/>
        <v>0</v>
      </c>
    </row>
    <row r="60" spans="1:37" ht="16.5" customHeight="1">
      <c r="A60" s="48">
        <f>+'行事入力表①'!C60</f>
        <v>18</v>
      </c>
      <c r="B60" s="23" t="str">
        <f>+'行事入力表①'!D60</f>
        <v>火</v>
      </c>
      <c r="C60" s="23">
        <f>+'行事入力表①'!E60</f>
        <v>0</v>
      </c>
      <c r="D60" s="134"/>
      <c r="E60" s="134"/>
      <c r="F60" s="134"/>
      <c r="G60" s="134"/>
      <c r="H60" s="134"/>
      <c r="I60" s="134"/>
      <c r="J60" s="134"/>
      <c r="K60" s="147">
        <f t="shared" si="14"/>
        <v>0</v>
      </c>
      <c r="L60" s="36">
        <f t="shared" si="14"/>
        <v>0</v>
      </c>
      <c r="M60" s="36">
        <f t="shared" si="14"/>
        <v>0</v>
      </c>
      <c r="N60" s="36">
        <f t="shared" si="14"/>
        <v>0</v>
      </c>
      <c r="O60" s="36">
        <f t="shared" si="14"/>
        <v>0</v>
      </c>
      <c r="P60" s="36">
        <f t="shared" si="14"/>
        <v>0</v>
      </c>
      <c r="Q60" s="36">
        <f t="shared" si="14"/>
        <v>0</v>
      </c>
      <c r="R60" s="36">
        <f t="shared" si="14"/>
        <v>0</v>
      </c>
      <c r="S60" s="36">
        <f t="shared" si="14"/>
        <v>0</v>
      </c>
      <c r="T60" s="36">
        <f t="shared" si="14"/>
        <v>0</v>
      </c>
      <c r="U60" s="36">
        <f t="shared" si="14"/>
        <v>0</v>
      </c>
      <c r="V60" s="36">
        <f t="shared" si="14"/>
        <v>0</v>
      </c>
      <c r="W60" s="148">
        <f t="shared" si="14"/>
        <v>0</v>
      </c>
      <c r="X60" s="49">
        <f t="shared" si="15"/>
        <v>0</v>
      </c>
      <c r="Y60" s="147">
        <f t="shared" si="16"/>
        <v>0</v>
      </c>
      <c r="Z60" s="36">
        <f t="shared" si="16"/>
        <v>0</v>
      </c>
      <c r="AA60" s="36">
        <f t="shared" si="16"/>
        <v>0</v>
      </c>
      <c r="AB60" s="36">
        <f t="shared" si="16"/>
        <v>0</v>
      </c>
      <c r="AC60" s="36">
        <f t="shared" si="16"/>
        <v>0</v>
      </c>
      <c r="AD60" s="36">
        <f t="shared" si="16"/>
        <v>0</v>
      </c>
      <c r="AE60" s="36">
        <f t="shared" si="16"/>
        <v>0</v>
      </c>
      <c r="AF60" s="36">
        <f t="shared" si="16"/>
        <v>0</v>
      </c>
      <c r="AG60" s="148">
        <f t="shared" si="16"/>
        <v>0</v>
      </c>
      <c r="AH60" s="46">
        <f t="shared" si="17"/>
        <v>0</v>
      </c>
      <c r="AI60" s="46">
        <f t="shared" si="18"/>
        <v>0</v>
      </c>
      <c r="AJ60" s="46">
        <f t="shared" si="19"/>
        <v>0</v>
      </c>
      <c r="AK60" s="49">
        <f t="shared" si="21"/>
        <v>0</v>
      </c>
    </row>
    <row r="61" spans="1:37" ht="16.5" customHeight="1">
      <c r="A61" s="48">
        <f>+'行事入力表①'!C61</f>
        <v>19</v>
      </c>
      <c r="B61" s="23" t="str">
        <f>+'行事入力表①'!D61</f>
        <v>水</v>
      </c>
      <c r="C61" s="23">
        <f>+'行事入力表①'!E61</f>
        <v>0</v>
      </c>
      <c r="D61" s="134"/>
      <c r="E61" s="134"/>
      <c r="F61" s="134"/>
      <c r="G61" s="134"/>
      <c r="H61" s="134"/>
      <c r="I61" s="134"/>
      <c r="J61" s="134"/>
      <c r="K61" s="147">
        <f t="shared" si="14"/>
        <v>0</v>
      </c>
      <c r="L61" s="36">
        <f t="shared" si="14"/>
        <v>0</v>
      </c>
      <c r="M61" s="36">
        <f t="shared" si="14"/>
        <v>0</v>
      </c>
      <c r="N61" s="36">
        <f t="shared" si="14"/>
        <v>0</v>
      </c>
      <c r="O61" s="36">
        <f t="shared" si="14"/>
        <v>0</v>
      </c>
      <c r="P61" s="36">
        <f t="shared" si="14"/>
        <v>0</v>
      </c>
      <c r="Q61" s="36">
        <f t="shared" si="14"/>
        <v>0</v>
      </c>
      <c r="R61" s="36">
        <f t="shared" si="14"/>
        <v>0</v>
      </c>
      <c r="S61" s="36">
        <f t="shared" si="14"/>
        <v>0</v>
      </c>
      <c r="T61" s="36">
        <f t="shared" si="14"/>
        <v>0</v>
      </c>
      <c r="U61" s="36">
        <f t="shared" si="14"/>
        <v>0</v>
      </c>
      <c r="V61" s="36">
        <f t="shared" si="14"/>
        <v>0</v>
      </c>
      <c r="W61" s="148">
        <f t="shared" si="14"/>
        <v>0</v>
      </c>
      <c r="X61" s="49">
        <f t="shared" si="15"/>
        <v>0</v>
      </c>
      <c r="Y61" s="147">
        <f t="shared" si="16"/>
        <v>0</v>
      </c>
      <c r="Z61" s="36">
        <f t="shared" si="16"/>
        <v>0</v>
      </c>
      <c r="AA61" s="36">
        <f t="shared" si="16"/>
        <v>0</v>
      </c>
      <c r="AB61" s="36">
        <f t="shared" si="16"/>
        <v>0</v>
      </c>
      <c r="AC61" s="36">
        <f t="shared" si="16"/>
        <v>0</v>
      </c>
      <c r="AD61" s="36">
        <f t="shared" si="16"/>
        <v>0</v>
      </c>
      <c r="AE61" s="36">
        <f t="shared" si="16"/>
        <v>0</v>
      </c>
      <c r="AF61" s="36">
        <f t="shared" si="16"/>
        <v>0</v>
      </c>
      <c r="AG61" s="148">
        <f t="shared" si="16"/>
        <v>0</v>
      </c>
      <c r="AH61" s="46">
        <f t="shared" si="17"/>
        <v>0</v>
      </c>
      <c r="AI61" s="46">
        <f t="shared" si="18"/>
        <v>0</v>
      </c>
      <c r="AJ61" s="46">
        <f t="shared" si="19"/>
        <v>0</v>
      </c>
      <c r="AK61" s="49">
        <f t="shared" si="21"/>
        <v>0</v>
      </c>
    </row>
    <row r="62" spans="1:37" ht="16.5" customHeight="1">
      <c r="A62" s="48">
        <f>+'行事入力表①'!C62</f>
        <v>20</v>
      </c>
      <c r="B62" s="23" t="str">
        <f>+'行事入力表①'!D62</f>
        <v>木</v>
      </c>
      <c r="C62" s="36">
        <f>+'行事入力表①'!E62</f>
        <v>0</v>
      </c>
      <c r="D62" s="134"/>
      <c r="E62" s="134"/>
      <c r="F62" s="134"/>
      <c r="G62" s="134"/>
      <c r="H62" s="134"/>
      <c r="I62" s="134"/>
      <c r="J62" s="134"/>
      <c r="K62" s="147">
        <f t="shared" si="14"/>
        <v>0</v>
      </c>
      <c r="L62" s="36">
        <f t="shared" si="14"/>
        <v>0</v>
      </c>
      <c r="M62" s="36">
        <f t="shared" si="14"/>
        <v>0</v>
      </c>
      <c r="N62" s="36">
        <f t="shared" si="14"/>
        <v>0</v>
      </c>
      <c r="O62" s="36">
        <f t="shared" si="14"/>
        <v>0</v>
      </c>
      <c r="P62" s="36">
        <f t="shared" si="14"/>
        <v>0</v>
      </c>
      <c r="Q62" s="36">
        <f t="shared" si="14"/>
        <v>0</v>
      </c>
      <c r="R62" s="36">
        <f t="shared" si="14"/>
        <v>0</v>
      </c>
      <c r="S62" s="36">
        <f t="shared" si="14"/>
        <v>0</v>
      </c>
      <c r="T62" s="36">
        <f t="shared" si="14"/>
        <v>0</v>
      </c>
      <c r="U62" s="36">
        <f t="shared" si="14"/>
        <v>0</v>
      </c>
      <c r="V62" s="36">
        <f t="shared" si="14"/>
        <v>0</v>
      </c>
      <c r="W62" s="148">
        <f t="shared" si="14"/>
        <v>0</v>
      </c>
      <c r="X62" s="49">
        <f t="shared" si="15"/>
        <v>0</v>
      </c>
      <c r="Y62" s="147">
        <f t="shared" si="16"/>
        <v>0</v>
      </c>
      <c r="Z62" s="36">
        <f t="shared" si="16"/>
        <v>0</v>
      </c>
      <c r="AA62" s="36">
        <f t="shared" si="16"/>
        <v>0</v>
      </c>
      <c r="AB62" s="36">
        <f t="shared" si="16"/>
        <v>0</v>
      </c>
      <c r="AC62" s="36">
        <f t="shared" si="16"/>
        <v>0</v>
      </c>
      <c r="AD62" s="36">
        <f t="shared" si="16"/>
        <v>0</v>
      </c>
      <c r="AE62" s="36">
        <f t="shared" si="16"/>
        <v>0</v>
      </c>
      <c r="AF62" s="36">
        <f t="shared" si="16"/>
        <v>0</v>
      </c>
      <c r="AG62" s="148">
        <f t="shared" si="16"/>
        <v>0</v>
      </c>
      <c r="AH62" s="46">
        <f t="shared" si="17"/>
        <v>0</v>
      </c>
      <c r="AI62" s="46">
        <f t="shared" si="18"/>
        <v>0</v>
      </c>
      <c r="AJ62" s="46">
        <f t="shared" si="19"/>
        <v>0</v>
      </c>
      <c r="AK62" s="49">
        <f t="shared" si="21"/>
        <v>0</v>
      </c>
    </row>
    <row r="63" spans="1:37" ht="16.5" customHeight="1">
      <c r="A63" s="48">
        <f>+'行事入力表①'!C63</f>
        <v>21</v>
      </c>
      <c r="B63" s="23" t="str">
        <f>+'行事入力表①'!D63</f>
        <v>金</v>
      </c>
      <c r="C63" s="36">
        <f>+'行事入力表①'!E63</f>
        <v>0</v>
      </c>
      <c r="D63" s="134"/>
      <c r="E63" s="134"/>
      <c r="F63" s="134"/>
      <c r="G63" s="134"/>
      <c r="H63" s="134"/>
      <c r="I63" s="134"/>
      <c r="J63" s="134"/>
      <c r="K63" s="147">
        <f t="shared" si="14"/>
        <v>0</v>
      </c>
      <c r="L63" s="36">
        <f t="shared" si="14"/>
        <v>0</v>
      </c>
      <c r="M63" s="36">
        <f t="shared" si="14"/>
        <v>0</v>
      </c>
      <c r="N63" s="36">
        <f t="shared" si="14"/>
        <v>0</v>
      </c>
      <c r="O63" s="36">
        <f t="shared" si="14"/>
        <v>0</v>
      </c>
      <c r="P63" s="36">
        <f t="shared" si="14"/>
        <v>0</v>
      </c>
      <c r="Q63" s="36">
        <f t="shared" si="14"/>
        <v>0</v>
      </c>
      <c r="R63" s="36">
        <f t="shared" si="14"/>
        <v>0</v>
      </c>
      <c r="S63" s="36">
        <f t="shared" si="14"/>
        <v>0</v>
      </c>
      <c r="T63" s="36">
        <f t="shared" si="14"/>
        <v>0</v>
      </c>
      <c r="U63" s="36">
        <f t="shared" si="14"/>
        <v>0</v>
      </c>
      <c r="V63" s="36">
        <f t="shared" si="14"/>
        <v>0</v>
      </c>
      <c r="W63" s="148">
        <f t="shared" si="14"/>
        <v>0</v>
      </c>
      <c r="X63" s="49">
        <f t="shared" si="15"/>
        <v>0</v>
      </c>
      <c r="Y63" s="147">
        <f t="shared" si="16"/>
        <v>0</v>
      </c>
      <c r="Z63" s="36">
        <f t="shared" si="16"/>
        <v>0</v>
      </c>
      <c r="AA63" s="36">
        <f t="shared" si="16"/>
        <v>0</v>
      </c>
      <c r="AB63" s="36">
        <f t="shared" si="16"/>
        <v>0</v>
      </c>
      <c r="AC63" s="36">
        <f t="shared" si="16"/>
        <v>0</v>
      </c>
      <c r="AD63" s="36">
        <f t="shared" si="16"/>
        <v>0</v>
      </c>
      <c r="AE63" s="36">
        <f t="shared" si="16"/>
        <v>0</v>
      </c>
      <c r="AF63" s="36">
        <f t="shared" si="16"/>
        <v>0</v>
      </c>
      <c r="AG63" s="148">
        <f t="shared" si="16"/>
        <v>0</v>
      </c>
      <c r="AH63" s="46">
        <f t="shared" si="17"/>
        <v>0</v>
      </c>
      <c r="AI63" s="46">
        <f t="shared" si="18"/>
        <v>0</v>
      </c>
      <c r="AJ63" s="46">
        <f t="shared" si="19"/>
        <v>0</v>
      </c>
      <c r="AK63" s="49">
        <f t="shared" si="21"/>
        <v>0</v>
      </c>
    </row>
    <row r="64" spans="1:37" ht="16.5" customHeight="1">
      <c r="A64" s="12">
        <f>+'行事入力表①'!C64</f>
        <v>22</v>
      </c>
      <c r="B64" s="13" t="str">
        <f>+'行事入力表①'!D64</f>
        <v>土</v>
      </c>
      <c r="C64" s="14">
        <f>+'行事入力表①'!E64</f>
        <v>0</v>
      </c>
      <c r="D64" s="133" t="s">
        <v>371</v>
      </c>
      <c r="E64" s="133" t="s">
        <v>371</v>
      </c>
      <c r="F64" s="133" t="s">
        <v>149</v>
      </c>
      <c r="G64" s="133" t="s">
        <v>149</v>
      </c>
      <c r="H64" s="133" t="s">
        <v>371</v>
      </c>
      <c r="I64" s="133" t="s">
        <v>371</v>
      </c>
      <c r="J64" s="133" t="s">
        <v>371</v>
      </c>
      <c r="K64" s="146">
        <f t="shared" si="14"/>
        <v>0</v>
      </c>
      <c r="L64" s="14">
        <f t="shared" si="14"/>
        <v>0</v>
      </c>
      <c r="M64" s="14">
        <f t="shared" si="14"/>
        <v>0</v>
      </c>
      <c r="N64" s="14">
        <f t="shared" si="14"/>
        <v>0</v>
      </c>
      <c r="O64" s="14">
        <f t="shared" si="14"/>
        <v>0</v>
      </c>
      <c r="P64" s="14">
        <f t="shared" si="14"/>
        <v>0</v>
      </c>
      <c r="Q64" s="14">
        <f t="shared" si="14"/>
        <v>0</v>
      </c>
      <c r="R64" s="14">
        <f t="shared" si="14"/>
        <v>0</v>
      </c>
      <c r="S64" s="14">
        <f t="shared" si="14"/>
        <v>0</v>
      </c>
      <c r="T64" s="14">
        <f t="shared" si="14"/>
        <v>0</v>
      </c>
      <c r="U64" s="14">
        <f t="shared" si="14"/>
        <v>0</v>
      </c>
      <c r="V64" s="14">
        <f t="shared" si="14"/>
        <v>0</v>
      </c>
      <c r="W64" s="84">
        <f t="shared" si="14"/>
        <v>0</v>
      </c>
      <c r="X64" s="15">
        <f t="shared" si="15"/>
        <v>0</v>
      </c>
      <c r="Y64" s="146">
        <f t="shared" si="16"/>
        <v>0</v>
      </c>
      <c r="Z64" s="14">
        <f t="shared" si="16"/>
        <v>0</v>
      </c>
      <c r="AA64" s="14">
        <f t="shared" si="16"/>
        <v>0</v>
      </c>
      <c r="AB64" s="14">
        <f t="shared" si="16"/>
        <v>0</v>
      </c>
      <c r="AC64" s="14">
        <f t="shared" si="16"/>
        <v>0</v>
      </c>
      <c r="AD64" s="14">
        <f t="shared" si="16"/>
        <v>0</v>
      </c>
      <c r="AE64" s="14">
        <f t="shared" si="16"/>
        <v>0</v>
      </c>
      <c r="AF64" s="14">
        <f t="shared" si="16"/>
        <v>0</v>
      </c>
      <c r="AG64" s="84">
        <f t="shared" si="16"/>
        <v>0</v>
      </c>
      <c r="AH64" s="10">
        <f t="shared" si="17"/>
        <v>0</v>
      </c>
      <c r="AI64" s="10">
        <f t="shared" si="18"/>
        <v>0</v>
      </c>
      <c r="AJ64" s="10">
        <f t="shared" si="19"/>
        <v>0</v>
      </c>
      <c r="AK64" s="15">
        <f t="shared" si="21"/>
        <v>0</v>
      </c>
    </row>
    <row r="65" spans="1:37" ht="16.5" customHeight="1">
      <c r="A65" s="12">
        <f>+'行事入力表①'!C65</f>
        <v>23</v>
      </c>
      <c r="B65" s="13" t="str">
        <f>+'行事入力表①'!D65</f>
        <v>日</v>
      </c>
      <c r="C65" s="14">
        <f>+'行事入力表①'!E65</f>
        <v>0</v>
      </c>
      <c r="D65" s="133" t="s">
        <v>149</v>
      </c>
      <c r="E65" s="133" t="s">
        <v>149</v>
      </c>
      <c r="F65" s="133" t="s">
        <v>149</v>
      </c>
      <c r="G65" s="133" t="s">
        <v>369</v>
      </c>
      <c r="H65" s="133" t="s">
        <v>369</v>
      </c>
      <c r="I65" s="133" t="s">
        <v>149</v>
      </c>
      <c r="J65" s="133" t="s">
        <v>149</v>
      </c>
      <c r="K65" s="146">
        <f t="shared" si="14"/>
        <v>0</v>
      </c>
      <c r="L65" s="14">
        <f t="shared" si="14"/>
        <v>0</v>
      </c>
      <c r="M65" s="14">
        <f t="shared" si="14"/>
        <v>0</v>
      </c>
      <c r="N65" s="14">
        <f t="shared" si="14"/>
        <v>0</v>
      </c>
      <c r="O65" s="14">
        <f t="shared" si="14"/>
        <v>0</v>
      </c>
      <c r="P65" s="14">
        <f t="shared" si="14"/>
        <v>0</v>
      </c>
      <c r="Q65" s="14">
        <f t="shared" si="14"/>
        <v>0</v>
      </c>
      <c r="R65" s="14">
        <f t="shared" si="14"/>
        <v>0</v>
      </c>
      <c r="S65" s="14">
        <f t="shared" si="14"/>
        <v>0</v>
      </c>
      <c r="T65" s="14">
        <f t="shared" si="14"/>
        <v>0</v>
      </c>
      <c r="U65" s="14">
        <f t="shared" si="14"/>
        <v>0</v>
      </c>
      <c r="V65" s="14">
        <f t="shared" si="14"/>
        <v>0</v>
      </c>
      <c r="W65" s="84">
        <f t="shared" si="14"/>
        <v>0</v>
      </c>
      <c r="X65" s="15">
        <f t="shared" si="15"/>
        <v>0</v>
      </c>
      <c r="Y65" s="146">
        <f t="shared" si="16"/>
        <v>0</v>
      </c>
      <c r="Z65" s="14">
        <f t="shared" si="16"/>
        <v>0</v>
      </c>
      <c r="AA65" s="14">
        <f t="shared" si="16"/>
        <v>0</v>
      </c>
      <c r="AB65" s="14">
        <f t="shared" si="16"/>
        <v>0</v>
      </c>
      <c r="AC65" s="14">
        <f t="shared" si="16"/>
        <v>0</v>
      </c>
      <c r="AD65" s="14">
        <f t="shared" si="16"/>
        <v>0</v>
      </c>
      <c r="AE65" s="14">
        <f t="shared" si="16"/>
        <v>0</v>
      </c>
      <c r="AF65" s="14">
        <f t="shared" si="16"/>
        <v>0</v>
      </c>
      <c r="AG65" s="84">
        <f t="shared" si="16"/>
        <v>0</v>
      </c>
      <c r="AH65" s="10">
        <f t="shared" si="17"/>
        <v>0</v>
      </c>
      <c r="AI65" s="10">
        <f t="shared" si="18"/>
        <v>0</v>
      </c>
      <c r="AJ65" s="10">
        <f t="shared" si="19"/>
        <v>0</v>
      </c>
      <c r="AK65" s="15">
        <f t="shared" si="21"/>
        <v>0</v>
      </c>
    </row>
    <row r="66" spans="1:37" ht="16.5" customHeight="1">
      <c r="A66" s="48">
        <f>+'行事入力表①'!C66</f>
        <v>24</v>
      </c>
      <c r="B66" s="23" t="str">
        <f>+'行事入力表①'!D66</f>
        <v>月</v>
      </c>
      <c r="C66" s="36">
        <f>+'行事入力表①'!E66</f>
        <v>0</v>
      </c>
      <c r="D66" s="134"/>
      <c r="E66" s="134"/>
      <c r="F66" s="134"/>
      <c r="G66" s="134"/>
      <c r="H66" s="134"/>
      <c r="I66" s="134"/>
      <c r="J66" s="134"/>
      <c r="K66" s="147">
        <f t="shared" si="14"/>
        <v>0</v>
      </c>
      <c r="L66" s="36">
        <f t="shared" si="14"/>
        <v>0</v>
      </c>
      <c r="M66" s="36">
        <f t="shared" si="14"/>
        <v>0</v>
      </c>
      <c r="N66" s="36">
        <f t="shared" si="14"/>
        <v>0</v>
      </c>
      <c r="O66" s="36">
        <f t="shared" si="14"/>
        <v>0</v>
      </c>
      <c r="P66" s="36">
        <f t="shared" si="14"/>
        <v>0</v>
      </c>
      <c r="Q66" s="36">
        <f t="shared" si="14"/>
        <v>0</v>
      </c>
      <c r="R66" s="36">
        <f t="shared" si="14"/>
        <v>0</v>
      </c>
      <c r="S66" s="36">
        <f t="shared" si="14"/>
        <v>0</v>
      </c>
      <c r="T66" s="36">
        <f t="shared" si="14"/>
        <v>0</v>
      </c>
      <c r="U66" s="36">
        <f t="shared" si="14"/>
        <v>0</v>
      </c>
      <c r="V66" s="36">
        <f t="shared" si="14"/>
        <v>0</v>
      </c>
      <c r="W66" s="148">
        <f t="shared" si="14"/>
        <v>0</v>
      </c>
      <c r="X66" s="49">
        <f t="shared" si="15"/>
        <v>0</v>
      </c>
      <c r="Y66" s="147">
        <f t="shared" si="16"/>
        <v>0</v>
      </c>
      <c r="Z66" s="36">
        <f t="shared" si="16"/>
        <v>0</v>
      </c>
      <c r="AA66" s="36">
        <f t="shared" si="16"/>
        <v>0</v>
      </c>
      <c r="AB66" s="36">
        <f t="shared" si="16"/>
        <v>0</v>
      </c>
      <c r="AC66" s="36">
        <f t="shared" si="16"/>
        <v>0</v>
      </c>
      <c r="AD66" s="36">
        <f t="shared" si="16"/>
        <v>0</v>
      </c>
      <c r="AE66" s="36">
        <f t="shared" si="16"/>
        <v>0</v>
      </c>
      <c r="AF66" s="36">
        <f t="shared" si="16"/>
        <v>0</v>
      </c>
      <c r="AG66" s="148">
        <f t="shared" si="16"/>
        <v>0</v>
      </c>
      <c r="AH66" s="46">
        <f t="shared" si="17"/>
        <v>0</v>
      </c>
      <c r="AI66" s="46">
        <f t="shared" si="18"/>
        <v>0</v>
      </c>
      <c r="AJ66" s="46">
        <f t="shared" si="19"/>
        <v>0</v>
      </c>
      <c r="AK66" s="49">
        <f t="shared" si="21"/>
        <v>0</v>
      </c>
    </row>
    <row r="67" spans="1:37" ht="16.5" customHeight="1">
      <c r="A67" s="48">
        <f>+'行事入力表①'!C67</f>
        <v>25</v>
      </c>
      <c r="B67" s="23" t="str">
        <f>+'行事入力表①'!D67</f>
        <v>火</v>
      </c>
      <c r="C67" s="36">
        <f>+'行事入力表①'!E67</f>
        <v>0</v>
      </c>
      <c r="D67" s="134"/>
      <c r="E67" s="134"/>
      <c r="F67" s="134"/>
      <c r="G67" s="134"/>
      <c r="H67" s="134"/>
      <c r="I67" s="134"/>
      <c r="J67" s="134"/>
      <c r="K67" s="147">
        <f t="shared" si="14"/>
        <v>0</v>
      </c>
      <c r="L67" s="36">
        <f t="shared" si="14"/>
        <v>0</v>
      </c>
      <c r="M67" s="36">
        <f t="shared" si="14"/>
        <v>0</v>
      </c>
      <c r="N67" s="36">
        <f t="shared" si="14"/>
        <v>0</v>
      </c>
      <c r="O67" s="36">
        <f t="shared" si="14"/>
        <v>0</v>
      </c>
      <c r="P67" s="36">
        <f t="shared" si="14"/>
        <v>0</v>
      </c>
      <c r="Q67" s="36">
        <f t="shared" si="14"/>
        <v>0</v>
      </c>
      <c r="R67" s="36">
        <f t="shared" si="14"/>
        <v>0</v>
      </c>
      <c r="S67" s="36">
        <f t="shared" si="14"/>
        <v>0</v>
      </c>
      <c r="T67" s="36">
        <f t="shared" si="14"/>
        <v>0</v>
      </c>
      <c r="U67" s="36">
        <f t="shared" si="14"/>
        <v>0</v>
      </c>
      <c r="V67" s="36">
        <f t="shared" si="14"/>
        <v>0</v>
      </c>
      <c r="W67" s="148">
        <f t="shared" si="14"/>
        <v>0</v>
      </c>
      <c r="X67" s="49">
        <f t="shared" si="15"/>
        <v>0</v>
      </c>
      <c r="Y67" s="147">
        <f t="shared" si="16"/>
        <v>0</v>
      </c>
      <c r="Z67" s="36">
        <f t="shared" si="16"/>
        <v>0</v>
      </c>
      <c r="AA67" s="36">
        <f t="shared" si="16"/>
        <v>0</v>
      </c>
      <c r="AB67" s="36">
        <f t="shared" si="16"/>
        <v>0</v>
      </c>
      <c r="AC67" s="36">
        <f t="shared" si="16"/>
        <v>0</v>
      </c>
      <c r="AD67" s="36">
        <f t="shared" si="16"/>
        <v>0</v>
      </c>
      <c r="AE67" s="36">
        <f t="shared" si="16"/>
        <v>0</v>
      </c>
      <c r="AF67" s="36">
        <f t="shared" si="16"/>
        <v>0</v>
      </c>
      <c r="AG67" s="148">
        <f t="shared" si="16"/>
        <v>0</v>
      </c>
      <c r="AH67" s="46">
        <f t="shared" si="17"/>
        <v>0</v>
      </c>
      <c r="AI67" s="46">
        <f t="shared" si="18"/>
        <v>0</v>
      </c>
      <c r="AJ67" s="46">
        <f t="shared" si="19"/>
        <v>0</v>
      </c>
      <c r="AK67" s="49">
        <f t="shared" si="21"/>
        <v>0</v>
      </c>
    </row>
    <row r="68" spans="1:37" ht="16.5" customHeight="1">
      <c r="A68" s="48">
        <f>+'行事入力表①'!C68</f>
        <v>26</v>
      </c>
      <c r="B68" s="23" t="str">
        <f>+'行事入力表①'!D68</f>
        <v>水</v>
      </c>
      <c r="C68" s="36">
        <f>+'行事入力表①'!E68</f>
        <v>0</v>
      </c>
      <c r="D68" s="134"/>
      <c r="E68" s="134"/>
      <c r="F68" s="134"/>
      <c r="G68" s="134"/>
      <c r="H68" s="134"/>
      <c r="I68" s="134"/>
      <c r="J68" s="134"/>
      <c r="K68" s="147">
        <f t="shared" si="14"/>
        <v>0</v>
      </c>
      <c r="L68" s="36">
        <f t="shared" si="14"/>
        <v>0</v>
      </c>
      <c r="M68" s="36">
        <f t="shared" si="14"/>
        <v>0</v>
      </c>
      <c r="N68" s="36">
        <f t="shared" si="14"/>
        <v>0</v>
      </c>
      <c r="O68" s="36">
        <f t="shared" si="14"/>
        <v>0</v>
      </c>
      <c r="P68" s="36">
        <f t="shared" si="14"/>
        <v>0</v>
      </c>
      <c r="Q68" s="36">
        <f t="shared" si="14"/>
        <v>0</v>
      </c>
      <c r="R68" s="36">
        <f t="shared" si="14"/>
        <v>0</v>
      </c>
      <c r="S68" s="36">
        <f t="shared" si="14"/>
        <v>0</v>
      </c>
      <c r="T68" s="36">
        <f t="shared" si="14"/>
        <v>0</v>
      </c>
      <c r="U68" s="36">
        <f t="shared" si="14"/>
        <v>0</v>
      </c>
      <c r="V68" s="36">
        <f t="shared" si="14"/>
        <v>0</v>
      </c>
      <c r="W68" s="148">
        <f t="shared" si="14"/>
        <v>0</v>
      </c>
      <c r="X68" s="49">
        <f t="shared" si="15"/>
        <v>0</v>
      </c>
      <c r="Y68" s="147">
        <f t="shared" si="16"/>
        <v>0</v>
      </c>
      <c r="Z68" s="36">
        <f t="shared" si="16"/>
        <v>0</v>
      </c>
      <c r="AA68" s="36">
        <f t="shared" si="16"/>
        <v>0</v>
      </c>
      <c r="AB68" s="36">
        <f t="shared" si="16"/>
        <v>0</v>
      </c>
      <c r="AC68" s="36">
        <f t="shared" si="16"/>
        <v>0</v>
      </c>
      <c r="AD68" s="36">
        <f t="shared" si="16"/>
        <v>0</v>
      </c>
      <c r="AE68" s="36">
        <f t="shared" si="16"/>
        <v>0</v>
      </c>
      <c r="AF68" s="36">
        <f t="shared" si="16"/>
        <v>0</v>
      </c>
      <c r="AG68" s="148">
        <f t="shared" si="16"/>
        <v>0</v>
      </c>
      <c r="AH68" s="46">
        <f t="shared" si="17"/>
        <v>0</v>
      </c>
      <c r="AI68" s="46">
        <f t="shared" si="18"/>
        <v>0</v>
      </c>
      <c r="AJ68" s="46">
        <f t="shared" si="19"/>
        <v>0</v>
      </c>
      <c r="AK68" s="49">
        <f t="shared" si="21"/>
        <v>0</v>
      </c>
    </row>
    <row r="69" spans="1:37" ht="16.5" customHeight="1">
      <c r="A69" s="48">
        <f>+'行事入力表①'!C69</f>
        <v>27</v>
      </c>
      <c r="B69" s="23" t="str">
        <f>+'行事入力表①'!D69</f>
        <v>木</v>
      </c>
      <c r="C69" s="36">
        <f>+'行事入力表①'!E69</f>
        <v>0</v>
      </c>
      <c r="D69" s="134"/>
      <c r="E69" s="134"/>
      <c r="F69" s="134"/>
      <c r="G69" s="134"/>
      <c r="H69" s="134"/>
      <c r="I69" s="134"/>
      <c r="J69" s="134"/>
      <c r="K69" s="147">
        <f t="shared" si="14"/>
        <v>0</v>
      </c>
      <c r="L69" s="36">
        <f t="shared" si="14"/>
        <v>0</v>
      </c>
      <c r="M69" s="36">
        <f t="shared" si="14"/>
        <v>0</v>
      </c>
      <c r="N69" s="36">
        <f t="shared" si="14"/>
        <v>0</v>
      </c>
      <c r="O69" s="36">
        <f t="shared" si="14"/>
        <v>0</v>
      </c>
      <c r="P69" s="36">
        <f t="shared" si="14"/>
        <v>0</v>
      </c>
      <c r="Q69" s="36">
        <f t="shared" si="14"/>
        <v>0</v>
      </c>
      <c r="R69" s="36">
        <f t="shared" si="14"/>
        <v>0</v>
      </c>
      <c r="S69" s="36">
        <f t="shared" si="14"/>
        <v>0</v>
      </c>
      <c r="T69" s="36">
        <f t="shared" si="14"/>
        <v>0</v>
      </c>
      <c r="U69" s="36">
        <f t="shared" si="14"/>
        <v>0</v>
      </c>
      <c r="V69" s="36">
        <f t="shared" si="14"/>
        <v>0</v>
      </c>
      <c r="W69" s="148">
        <f t="shared" si="14"/>
        <v>0</v>
      </c>
      <c r="X69" s="49">
        <f t="shared" si="15"/>
        <v>0</v>
      </c>
      <c r="Y69" s="147">
        <f t="shared" si="16"/>
        <v>0</v>
      </c>
      <c r="Z69" s="36">
        <f t="shared" si="16"/>
        <v>0</v>
      </c>
      <c r="AA69" s="36">
        <f t="shared" si="16"/>
        <v>0</v>
      </c>
      <c r="AB69" s="36">
        <f t="shared" si="16"/>
        <v>0</v>
      </c>
      <c r="AC69" s="36">
        <f t="shared" si="16"/>
        <v>0</v>
      </c>
      <c r="AD69" s="36">
        <f t="shared" si="16"/>
        <v>0</v>
      </c>
      <c r="AE69" s="36">
        <f t="shared" si="16"/>
        <v>0</v>
      </c>
      <c r="AF69" s="36">
        <f t="shared" si="16"/>
        <v>0</v>
      </c>
      <c r="AG69" s="148">
        <f t="shared" si="16"/>
        <v>0</v>
      </c>
      <c r="AH69" s="46">
        <f t="shared" si="17"/>
        <v>0</v>
      </c>
      <c r="AI69" s="46">
        <f t="shared" si="18"/>
        <v>0</v>
      </c>
      <c r="AJ69" s="46">
        <f t="shared" si="19"/>
        <v>0</v>
      </c>
      <c r="AK69" s="49">
        <f t="shared" si="21"/>
        <v>0</v>
      </c>
    </row>
    <row r="70" spans="1:37" ht="16.5" customHeight="1">
      <c r="A70" s="48">
        <f>+'行事入力表①'!C70</f>
        <v>28</v>
      </c>
      <c r="B70" s="23" t="str">
        <f>+'行事入力表①'!D70</f>
        <v>金</v>
      </c>
      <c r="C70" s="36">
        <f>+'行事入力表①'!E70</f>
        <v>0</v>
      </c>
      <c r="D70" s="134"/>
      <c r="E70" s="134"/>
      <c r="F70" s="134"/>
      <c r="G70" s="134"/>
      <c r="H70" s="134"/>
      <c r="I70" s="134"/>
      <c r="J70" s="134"/>
      <c r="K70" s="147">
        <f t="shared" si="14"/>
        <v>0</v>
      </c>
      <c r="L70" s="36">
        <f t="shared" si="14"/>
        <v>0</v>
      </c>
      <c r="M70" s="36">
        <f t="shared" si="14"/>
        <v>0</v>
      </c>
      <c r="N70" s="36">
        <f t="shared" si="14"/>
        <v>0</v>
      </c>
      <c r="O70" s="36">
        <f t="shared" si="14"/>
        <v>0</v>
      </c>
      <c r="P70" s="36">
        <f t="shared" si="14"/>
        <v>0</v>
      </c>
      <c r="Q70" s="36">
        <f t="shared" si="14"/>
        <v>0</v>
      </c>
      <c r="R70" s="36">
        <f t="shared" si="14"/>
        <v>0</v>
      </c>
      <c r="S70" s="36">
        <f t="shared" si="14"/>
        <v>0</v>
      </c>
      <c r="T70" s="36">
        <f t="shared" si="14"/>
        <v>0</v>
      </c>
      <c r="U70" s="36">
        <f t="shared" si="14"/>
        <v>0</v>
      </c>
      <c r="V70" s="36">
        <f t="shared" si="14"/>
        <v>0</v>
      </c>
      <c r="W70" s="148">
        <f t="shared" si="14"/>
        <v>0</v>
      </c>
      <c r="X70" s="49">
        <f t="shared" si="15"/>
        <v>0</v>
      </c>
      <c r="Y70" s="147">
        <f t="shared" si="16"/>
        <v>0</v>
      </c>
      <c r="Z70" s="36">
        <f t="shared" si="16"/>
        <v>0</v>
      </c>
      <c r="AA70" s="36">
        <f t="shared" si="16"/>
        <v>0</v>
      </c>
      <c r="AB70" s="36">
        <f t="shared" si="16"/>
        <v>0</v>
      </c>
      <c r="AC70" s="36">
        <f t="shared" si="16"/>
        <v>0</v>
      </c>
      <c r="AD70" s="36">
        <f t="shared" si="16"/>
        <v>0</v>
      </c>
      <c r="AE70" s="36">
        <f t="shared" si="16"/>
        <v>0</v>
      </c>
      <c r="AF70" s="36">
        <f t="shared" si="16"/>
        <v>0</v>
      </c>
      <c r="AG70" s="148">
        <f t="shared" si="16"/>
        <v>0</v>
      </c>
      <c r="AH70" s="46">
        <f t="shared" si="17"/>
        <v>0</v>
      </c>
      <c r="AI70" s="46">
        <f t="shared" si="18"/>
        <v>0</v>
      </c>
      <c r="AJ70" s="46">
        <f t="shared" si="19"/>
        <v>0</v>
      </c>
      <c r="AK70" s="49">
        <f t="shared" si="21"/>
        <v>0</v>
      </c>
    </row>
    <row r="71" spans="1:37" ht="16.5" customHeight="1">
      <c r="A71" s="12">
        <f>+'行事入力表①'!C71</f>
        <v>29</v>
      </c>
      <c r="B71" s="13" t="str">
        <f>+'行事入力表①'!D71</f>
        <v>土</v>
      </c>
      <c r="C71" s="14">
        <f>+'行事入力表①'!E71</f>
        <v>0</v>
      </c>
      <c r="D71" s="133" t="s">
        <v>371</v>
      </c>
      <c r="E71" s="133" t="s">
        <v>371</v>
      </c>
      <c r="F71" s="133" t="s">
        <v>149</v>
      </c>
      <c r="G71" s="133" t="s">
        <v>149</v>
      </c>
      <c r="H71" s="133" t="s">
        <v>371</v>
      </c>
      <c r="I71" s="133" t="s">
        <v>371</v>
      </c>
      <c r="J71" s="133" t="s">
        <v>371</v>
      </c>
      <c r="K71" s="146">
        <f t="shared" si="14"/>
        <v>0</v>
      </c>
      <c r="L71" s="14">
        <f t="shared" si="14"/>
        <v>0</v>
      </c>
      <c r="M71" s="14">
        <f t="shared" si="14"/>
        <v>0</v>
      </c>
      <c r="N71" s="14">
        <f t="shared" si="14"/>
        <v>0</v>
      </c>
      <c r="O71" s="14">
        <f t="shared" si="14"/>
        <v>0</v>
      </c>
      <c r="P71" s="14">
        <f t="shared" si="14"/>
        <v>0</v>
      </c>
      <c r="Q71" s="14">
        <f t="shared" si="14"/>
        <v>0</v>
      </c>
      <c r="R71" s="14">
        <f t="shared" si="14"/>
        <v>0</v>
      </c>
      <c r="S71" s="14">
        <f t="shared" si="14"/>
        <v>0</v>
      </c>
      <c r="T71" s="14">
        <f t="shared" si="14"/>
        <v>0</v>
      </c>
      <c r="U71" s="14">
        <f t="shared" si="14"/>
        <v>0</v>
      </c>
      <c r="V71" s="14">
        <f t="shared" si="14"/>
        <v>0</v>
      </c>
      <c r="W71" s="84">
        <f t="shared" si="14"/>
        <v>0</v>
      </c>
      <c r="X71" s="15">
        <f t="shared" si="15"/>
        <v>0</v>
      </c>
      <c r="Y71" s="146">
        <f t="shared" si="16"/>
        <v>0</v>
      </c>
      <c r="Z71" s="14">
        <f t="shared" si="16"/>
        <v>0</v>
      </c>
      <c r="AA71" s="14">
        <f t="shared" si="16"/>
        <v>0</v>
      </c>
      <c r="AB71" s="14">
        <f t="shared" si="16"/>
        <v>0</v>
      </c>
      <c r="AC71" s="14">
        <f t="shared" si="16"/>
        <v>0</v>
      </c>
      <c r="AD71" s="14">
        <f t="shared" si="16"/>
        <v>0</v>
      </c>
      <c r="AE71" s="14">
        <f t="shared" si="16"/>
        <v>0</v>
      </c>
      <c r="AF71" s="14">
        <f t="shared" si="16"/>
        <v>0</v>
      </c>
      <c r="AG71" s="84">
        <f t="shared" si="16"/>
        <v>0</v>
      </c>
      <c r="AH71" s="10">
        <f t="shared" si="17"/>
        <v>0</v>
      </c>
      <c r="AI71" s="10">
        <f t="shared" si="18"/>
        <v>0</v>
      </c>
      <c r="AJ71" s="10">
        <f t="shared" si="19"/>
        <v>0</v>
      </c>
      <c r="AK71" s="15">
        <f t="shared" si="21"/>
        <v>0</v>
      </c>
    </row>
    <row r="72" spans="1:37" ht="16.5" customHeight="1">
      <c r="A72" s="12">
        <f>+'行事入力表①'!C72</f>
        <v>30</v>
      </c>
      <c r="B72" s="13" t="str">
        <f>+'行事入力表①'!D72</f>
        <v>日</v>
      </c>
      <c r="C72" s="14">
        <f>+'行事入力表①'!E72</f>
        <v>0</v>
      </c>
      <c r="D72" s="133" t="s">
        <v>149</v>
      </c>
      <c r="E72" s="133" t="s">
        <v>149</v>
      </c>
      <c r="F72" s="133" t="s">
        <v>149</v>
      </c>
      <c r="G72" s="133" t="s">
        <v>369</v>
      </c>
      <c r="H72" s="133" t="s">
        <v>369</v>
      </c>
      <c r="I72" s="133" t="s">
        <v>149</v>
      </c>
      <c r="J72" s="133" t="s">
        <v>149</v>
      </c>
      <c r="K72" s="146">
        <f t="shared" si="14"/>
        <v>0</v>
      </c>
      <c r="L72" s="14">
        <f t="shared" si="14"/>
        <v>0</v>
      </c>
      <c r="M72" s="14">
        <f t="shared" si="14"/>
        <v>0</v>
      </c>
      <c r="N72" s="14">
        <f t="shared" si="14"/>
        <v>0</v>
      </c>
      <c r="O72" s="14">
        <f t="shared" si="14"/>
        <v>0</v>
      </c>
      <c r="P72" s="14">
        <f t="shared" si="14"/>
        <v>0</v>
      </c>
      <c r="Q72" s="14">
        <f t="shared" si="14"/>
        <v>0</v>
      </c>
      <c r="R72" s="14">
        <f t="shared" si="14"/>
        <v>0</v>
      </c>
      <c r="S72" s="14">
        <f t="shared" si="14"/>
        <v>0</v>
      </c>
      <c r="T72" s="14">
        <f t="shared" si="14"/>
        <v>0</v>
      </c>
      <c r="U72" s="14">
        <f t="shared" si="14"/>
        <v>0</v>
      </c>
      <c r="V72" s="14">
        <f t="shared" si="14"/>
        <v>0</v>
      </c>
      <c r="W72" s="84">
        <f t="shared" si="14"/>
        <v>0</v>
      </c>
      <c r="X72" s="15">
        <f t="shared" si="15"/>
        <v>0</v>
      </c>
      <c r="Y72" s="146">
        <f t="shared" si="16"/>
        <v>0</v>
      </c>
      <c r="Z72" s="14">
        <f t="shared" si="16"/>
        <v>0</v>
      </c>
      <c r="AA72" s="14">
        <f t="shared" si="16"/>
        <v>0</v>
      </c>
      <c r="AB72" s="14">
        <f t="shared" si="16"/>
        <v>0</v>
      </c>
      <c r="AC72" s="14">
        <f t="shared" si="16"/>
        <v>0</v>
      </c>
      <c r="AD72" s="14">
        <f t="shared" si="16"/>
        <v>0</v>
      </c>
      <c r="AE72" s="14">
        <f t="shared" si="16"/>
        <v>0</v>
      </c>
      <c r="AF72" s="14">
        <f t="shared" si="16"/>
        <v>0</v>
      </c>
      <c r="AG72" s="84">
        <f t="shared" si="16"/>
        <v>0</v>
      </c>
      <c r="AH72" s="10">
        <f t="shared" si="17"/>
        <v>0</v>
      </c>
      <c r="AI72" s="10">
        <f t="shared" si="18"/>
        <v>0</v>
      </c>
      <c r="AJ72" s="10">
        <f t="shared" si="19"/>
        <v>0</v>
      </c>
      <c r="AK72" s="15">
        <f t="shared" si="21"/>
        <v>0</v>
      </c>
    </row>
    <row r="73" spans="1:37" ht="16.5" customHeight="1" thickBot="1">
      <c r="A73" s="50">
        <f>+'行事入力表①'!C73</f>
        <v>31</v>
      </c>
      <c r="B73" s="51" t="str">
        <f>+'行事入力表①'!D73</f>
        <v>月</v>
      </c>
      <c r="C73" s="52">
        <f>+'行事入力表①'!E73</f>
        <v>0</v>
      </c>
      <c r="D73" s="135"/>
      <c r="E73" s="135"/>
      <c r="F73" s="135"/>
      <c r="G73" s="135"/>
      <c r="H73" s="135"/>
      <c r="I73" s="135"/>
      <c r="J73" s="135"/>
      <c r="K73" s="153">
        <f t="shared" si="14"/>
        <v>0</v>
      </c>
      <c r="L73" s="52">
        <f t="shared" si="14"/>
        <v>0</v>
      </c>
      <c r="M73" s="52">
        <f t="shared" si="14"/>
        <v>0</v>
      </c>
      <c r="N73" s="52">
        <f t="shared" si="14"/>
        <v>0</v>
      </c>
      <c r="O73" s="52">
        <f t="shared" si="14"/>
        <v>0</v>
      </c>
      <c r="P73" s="52">
        <f t="shared" si="14"/>
        <v>0</v>
      </c>
      <c r="Q73" s="52">
        <f t="shared" si="14"/>
        <v>0</v>
      </c>
      <c r="R73" s="52">
        <f t="shared" si="14"/>
        <v>0</v>
      </c>
      <c r="S73" s="52">
        <f t="shared" si="14"/>
        <v>0</v>
      </c>
      <c r="T73" s="52">
        <f t="shared" si="14"/>
        <v>0</v>
      </c>
      <c r="U73" s="52">
        <f t="shared" si="14"/>
        <v>0</v>
      </c>
      <c r="V73" s="52">
        <f t="shared" si="14"/>
        <v>0</v>
      </c>
      <c r="W73" s="154">
        <f t="shared" si="14"/>
        <v>0</v>
      </c>
      <c r="X73" s="53">
        <f t="shared" si="15"/>
        <v>0</v>
      </c>
      <c r="Y73" s="153">
        <f>COUNTIF($D73:$J73,Y$4)</f>
        <v>0</v>
      </c>
      <c r="Z73" s="52">
        <f aca="true" t="shared" si="22" ref="Z73:AG73">COUNTIF($D73:$J73,Z$4)</f>
        <v>0</v>
      </c>
      <c r="AA73" s="52">
        <f t="shared" si="22"/>
        <v>0</v>
      </c>
      <c r="AB73" s="52">
        <f t="shared" si="22"/>
        <v>0</v>
      </c>
      <c r="AC73" s="52">
        <f t="shared" si="22"/>
        <v>0</v>
      </c>
      <c r="AD73" s="52">
        <f t="shared" si="22"/>
        <v>0</v>
      </c>
      <c r="AE73" s="52">
        <f t="shared" si="22"/>
        <v>0</v>
      </c>
      <c r="AF73" s="52">
        <f t="shared" si="22"/>
        <v>0</v>
      </c>
      <c r="AG73" s="154">
        <f t="shared" si="22"/>
        <v>0</v>
      </c>
      <c r="AH73" s="155">
        <f>COUNTA(D73:J73)-X73-AJ73-SUM(Y73:AG73)-COUNTIF(D73:J73,"-")-COUNTIF(D73:J73,"★")</f>
        <v>0</v>
      </c>
      <c r="AI73" s="155">
        <f t="shared" si="18"/>
        <v>0</v>
      </c>
      <c r="AJ73" s="155">
        <f t="shared" si="19"/>
        <v>0</v>
      </c>
      <c r="AK73" s="53">
        <f t="shared" si="21"/>
        <v>0</v>
      </c>
    </row>
    <row r="74" spans="1:31" ht="16.5" customHeight="1" thickBot="1">
      <c r="A74" s="551"/>
      <c r="B74" s="551"/>
      <c r="C74" s="551"/>
      <c r="D74" s="551"/>
      <c r="E74" s="551"/>
      <c r="F74" s="551"/>
      <c r="G74" s="551"/>
      <c r="H74" s="551"/>
      <c r="I74" s="551"/>
      <c r="J74" s="551"/>
      <c r="K74" s="551"/>
      <c r="L74" s="551"/>
      <c r="M74" s="551"/>
      <c r="N74" s="551"/>
      <c r="O74" s="551"/>
      <c r="P74" s="551"/>
      <c r="Q74" s="551"/>
      <c r="R74" s="551"/>
      <c r="S74" s="551"/>
      <c r="T74" s="551"/>
      <c r="U74" s="551"/>
      <c r="V74" s="551"/>
      <c r="W74" s="551"/>
      <c r="X74" s="551"/>
      <c r="Y74" s="551"/>
      <c r="Z74" s="551"/>
      <c r="AA74" s="551"/>
      <c r="AB74" s="551"/>
      <c r="AC74" s="551"/>
      <c r="AD74" s="551"/>
      <c r="AE74" s="551"/>
    </row>
    <row r="75" spans="1:37" ht="22.5" customHeight="1" thickBot="1">
      <c r="A75" s="274" t="s">
        <v>57</v>
      </c>
      <c r="B75" s="275"/>
      <c r="C75" s="275"/>
      <c r="D75" s="275"/>
      <c r="E75" s="275"/>
      <c r="F75" s="275"/>
      <c r="G75" s="275"/>
      <c r="H75" s="275"/>
      <c r="I75" s="276"/>
      <c r="J75" s="143"/>
      <c r="K75" s="54">
        <f>SUM(K43:K73)</f>
        <v>0</v>
      </c>
      <c r="L75" s="55">
        <f aca="true" t="shared" si="23" ref="L75:AK75">SUM(L43:L73)</f>
        <v>0</v>
      </c>
      <c r="M75" s="55">
        <f t="shared" si="23"/>
        <v>0</v>
      </c>
      <c r="N75" s="55">
        <f t="shared" si="23"/>
        <v>0</v>
      </c>
      <c r="O75" s="55">
        <f t="shared" si="23"/>
        <v>0</v>
      </c>
      <c r="P75" s="55">
        <f t="shared" si="23"/>
        <v>0</v>
      </c>
      <c r="Q75" s="55">
        <f t="shared" si="23"/>
        <v>0</v>
      </c>
      <c r="R75" s="55">
        <f t="shared" si="23"/>
        <v>0</v>
      </c>
      <c r="S75" s="55">
        <f t="shared" si="23"/>
        <v>0</v>
      </c>
      <c r="T75" s="55">
        <f t="shared" si="23"/>
        <v>0</v>
      </c>
      <c r="U75" s="55">
        <f t="shared" si="23"/>
        <v>0</v>
      </c>
      <c r="V75" s="55">
        <f t="shared" si="23"/>
        <v>0</v>
      </c>
      <c r="W75" s="55">
        <f t="shared" si="23"/>
        <v>0</v>
      </c>
      <c r="X75" s="56">
        <f t="shared" si="23"/>
        <v>0</v>
      </c>
      <c r="Y75" s="57">
        <f t="shared" si="23"/>
        <v>0</v>
      </c>
      <c r="Z75" s="55">
        <f t="shared" si="23"/>
        <v>0</v>
      </c>
      <c r="AA75" s="55">
        <f t="shared" si="23"/>
        <v>0</v>
      </c>
      <c r="AB75" s="55">
        <f t="shared" si="23"/>
        <v>0</v>
      </c>
      <c r="AC75" s="55">
        <f t="shared" si="23"/>
        <v>0</v>
      </c>
      <c r="AD75" s="55">
        <f t="shared" si="23"/>
        <v>0</v>
      </c>
      <c r="AE75" s="55">
        <f t="shared" si="23"/>
        <v>0</v>
      </c>
      <c r="AF75" s="55">
        <f t="shared" si="23"/>
        <v>0</v>
      </c>
      <c r="AG75" s="55">
        <f t="shared" si="23"/>
        <v>0</v>
      </c>
      <c r="AH75" s="55">
        <f t="shared" si="23"/>
        <v>0</v>
      </c>
      <c r="AI75" s="55">
        <f>SUM(AI43:AI73)</f>
        <v>0</v>
      </c>
      <c r="AJ75" s="55">
        <f t="shared" si="23"/>
        <v>0</v>
      </c>
      <c r="AK75" s="56">
        <f t="shared" si="23"/>
        <v>0</v>
      </c>
    </row>
    <row r="76" spans="1:31" ht="16.5" customHeight="1">
      <c r="A76" s="277" t="s">
        <v>205</v>
      </c>
      <c r="B76" s="277"/>
      <c r="C76" s="277"/>
      <c r="D76" s="277"/>
      <c r="E76" s="277"/>
      <c r="F76" s="277"/>
      <c r="G76" s="277"/>
      <c r="H76" s="277"/>
      <c r="I76" s="277"/>
      <c r="J76" s="277"/>
      <c r="K76" s="277"/>
      <c r="L76" s="277"/>
      <c r="M76" s="277"/>
      <c r="N76" s="277"/>
      <c r="O76" s="277"/>
      <c r="P76" s="277"/>
      <c r="Q76" s="277"/>
      <c r="R76" s="277"/>
      <c r="S76" s="277"/>
      <c r="T76" s="277"/>
      <c r="U76" s="277"/>
      <c r="V76" s="277"/>
      <c r="W76" s="277"/>
      <c r="X76" s="277"/>
      <c r="Y76" s="277"/>
      <c r="Z76" s="277"/>
      <c r="AA76" s="277"/>
      <c r="AB76" s="277"/>
      <c r="AC76" s="277"/>
      <c r="AD76" s="277"/>
      <c r="AE76" s="277"/>
    </row>
    <row r="77" spans="3:37" ht="22.5" customHeight="1">
      <c r="C77" s="138" t="str">
        <f>C1</f>
        <v>平成22年度　教育課程実施計画</v>
      </c>
      <c r="D77" s="139"/>
      <c r="E77" s="139"/>
      <c r="F77" s="139"/>
      <c r="G77" s="139"/>
      <c r="H77" s="139"/>
      <c r="I77" s="139"/>
      <c r="J77" s="139"/>
      <c r="W77" s="258" t="str">
        <f>+'時間割入力表②'!$E$1</f>
        <v>○○立△△</v>
      </c>
      <c r="X77" s="258"/>
      <c r="Y77" s="258"/>
      <c r="Z77" s="258"/>
      <c r="AA77" s="258"/>
      <c r="AB77" s="258"/>
      <c r="AC77" s="38" t="s">
        <v>163</v>
      </c>
      <c r="AD77" s="38"/>
      <c r="AE77" s="38"/>
      <c r="AF77" s="38" t="s">
        <v>73</v>
      </c>
      <c r="AG77" s="85">
        <f>+'時間割入力表②'!$B$2</f>
        <v>0</v>
      </c>
      <c r="AH77" s="38" t="s">
        <v>74</v>
      </c>
      <c r="AI77" s="38"/>
      <c r="AJ77" s="85">
        <f>+$AJ$1</f>
      </c>
      <c r="AK77" s="38">
        <f>+$AK$1</f>
      </c>
    </row>
    <row r="78" spans="4:10" ht="16.5" customHeight="1" thickBot="1">
      <c r="D78" s="139"/>
      <c r="E78" s="139"/>
      <c r="F78" s="139"/>
      <c r="G78" s="139"/>
      <c r="H78" s="139"/>
      <c r="I78" s="139"/>
      <c r="J78" s="139"/>
    </row>
    <row r="79" spans="1:37" s="35" customFormat="1" ht="16.5" customHeight="1">
      <c r="A79" s="286" t="s">
        <v>59</v>
      </c>
      <c r="B79" s="287"/>
      <c r="C79" s="287"/>
      <c r="D79" s="271" t="s">
        <v>372</v>
      </c>
      <c r="E79" s="272"/>
      <c r="F79" s="272"/>
      <c r="G79" s="272"/>
      <c r="H79" s="272"/>
      <c r="I79" s="272"/>
      <c r="J79" s="273"/>
      <c r="K79" s="283" t="s">
        <v>157</v>
      </c>
      <c r="L79" s="284"/>
      <c r="M79" s="284"/>
      <c r="N79" s="284"/>
      <c r="O79" s="284"/>
      <c r="P79" s="284"/>
      <c r="Q79" s="284"/>
      <c r="R79" s="284"/>
      <c r="S79" s="285"/>
      <c r="T79" s="39" t="s">
        <v>49</v>
      </c>
      <c r="U79" s="39" t="s">
        <v>101</v>
      </c>
      <c r="V79" s="39" t="s">
        <v>260</v>
      </c>
      <c r="W79" s="39" t="s">
        <v>50</v>
      </c>
      <c r="X79" s="281" t="s">
        <v>19</v>
      </c>
      <c r="Y79" s="269" t="s">
        <v>161</v>
      </c>
      <c r="Z79" s="270"/>
      <c r="AA79" s="83" t="s">
        <v>162</v>
      </c>
      <c r="AB79" s="288" t="s">
        <v>15</v>
      </c>
      <c r="AC79" s="288"/>
      <c r="AD79" s="288"/>
      <c r="AE79" s="288"/>
      <c r="AF79" s="288"/>
      <c r="AG79" s="259" t="s">
        <v>53</v>
      </c>
      <c r="AH79" s="285"/>
      <c r="AI79" s="40" t="s">
        <v>134</v>
      </c>
      <c r="AJ79" s="40" t="s">
        <v>54</v>
      </c>
      <c r="AK79" s="281" t="s">
        <v>56</v>
      </c>
    </row>
    <row r="80" spans="1:37" s="43" customFormat="1" ht="16.5" customHeight="1" thickBot="1">
      <c r="A80" s="41" t="s">
        <v>3</v>
      </c>
      <c r="B80" s="7" t="s">
        <v>52</v>
      </c>
      <c r="C80" s="7" t="s">
        <v>39</v>
      </c>
      <c r="D80" s="140" t="s">
        <v>373</v>
      </c>
      <c r="E80" s="140" t="s">
        <v>375</v>
      </c>
      <c r="F80" s="140" t="s">
        <v>377</v>
      </c>
      <c r="G80" s="140" t="s">
        <v>379</v>
      </c>
      <c r="H80" s="140" t="s">
        <v>380</v>
      </c>
      <c r="I80" s="140" t="s">
        <v>382</v>
      </c>
      <c r="J80" s="145" t="s">
        <v>384</v>
      </c>
      <c r="K80" s="41" t="s">
        <v>46</v>
      </c>
      <c r="L80" s="7" t="s">
        <v>47</v>
      </c>
      <c r="M80" s="7" t="s">
        <v>154</v>
      </c>
      <c r="N80" s="7" t="s">
        <v>48</v>
      </c>
      <c r="O80" s="7" t="s">
        <v>99</v>
      </c>
      <c r="P80" s="7" t="s">
        <v>97</v>
      </c>
      <c r="Q80" s="7" t="s">
        <v>155</v>
      </c>
      <c r="R80" s="7" t="s">
        <v>156</v>
      </c>
      <c r="S80" s="7" t="s">
        <v>98</v>
      </c>
      <c r="T80" s="7" t="s">
        <v>49</v>
      </c>
      <c r="U80" s="7" t="s">
        <v>51</v>
      </c>
      <c r="V80" s="7" t="s">
        <v>260</v>
      </c>
      <c r="W80" s="7" t="s">
        <v>50</v>
      </c>
      <c r="X80" s="282"/>
      <c r="Y80" s="41" t="s">
        <v>158</v>
      </c>
      <c r="Z80" s="65" t="s">
        <v>159</v>
      </c>
      <c r="AA80" s="65" t="s">
        <v>160</v>
      </c>
      <c r="AB80" s="7" t="s">
        <v>102</v>
      </c>
      <c r="AC80" s="7" t="s">
        <v>103</v>
      </c>
      <c r="AD80" s="7" t="s">
        <v>104</v>
      </c>
      <c r="AE80" s="7" t="s">
        <v>105</v>
      </c>
      <c r="AF80" s="7" t="s">
        <v>106</v>
      </c>
      <c r="AG80" s="7" t="s">
        <v>196</v>
      </c>
      <c r="AH80" s="7" t="s">
        <v>148</v>
      </c>
      <c r="AI80" s="7" t="s">
        <v>191</v>
      </c>
      <c r="AJ80" s="7" t="s">
        <v>88</v>
      </c>
      <c r="AK80" s="282"/>
    </row>
    <row r="81" spans="1:37" ht="16.5" customHeight="1">
      <c r="A81" s="48">
        <f>+'行事入力表①'!C81</f>
        <v>1</v>
      </c>
      <c r="B81" s="23" t="str">
        <f>+'行事入力表①'!D81</f>
        <v>火</v>
      </c>
      <c r="C81" s="36">
        <f>+'行事入力表①'!E81</f>
        <v>0</v>
      </c>
      <c r="D81" s="134"/>
      <c r="E81" s="134"/>
      <c r="F81" s="134"/>
      <c r="G81" s="134"/>
      <c r="H81" s="134"/>
      <c r="I81" s="134"/>
      <c r="J81" s="134"/>
      <c r="K81" s="156">
        <f>COUNTIF($D81:$J81,K$4)</f>
        <v>0</v>
      </c>
      <c r="L81" s="157">
        <f aca="true" t="shared" si="24" ref="L81:W96">COUNTIF($D81:$J81,L$4)</f>
        <v>0</v>
      </c>
      <c r="M81" s="157">
        <f t="shared" si="24"/>
        <v>0</v>
      </c>
      <c r="N81" s="157">
        <f t="shared" si="24"/>
        <v>0</v>
      </c>
      <c r="O81" s="157">
        <f t="shared" si="24"/>
        <v>0</v>
      </c>
      <c r="P81" s="157">
        <f t="shared" si="24"/>
        <v>0</v>
      </c>
      <c r="Q81" s="157">
        <f t="shared" si="24"/>
        <v>0</v>
      </c>
      <c r="R81" s="157">
        <f t="shared" si="24"/>
        <v>0</v>
      </c>
      <c r="S81" s="157">
        <f t="shared" si="24"/>
        <v>0</v>
      </c>
      <c r="T81" s="157">
        <f t="shared" si="24"/>
        <v>0</v>
      </c>
      <c r="U81" s="157">
        <f t="shared" si="24"/>
        <v>0</v>
      </c>
      <c r="V81" s="157">
        <f t="shared" si="24"/>
        <v>0</v>
      </c>
      <c r="W81" s="158">
        <f t="shared" si="24"/>
        <v>0</v>
      </c>
      <c r="X81" s="159">
        <f>SUM(K81:W81)</f>
        <v>0</v>
      </c>
      <c r="Y81" s="156">
        <f>COUNTIF($D81:$J81,Y$4)</f>
        <v>0</v>
      </c>
      <c r="Z81" s="157">
        <f aca="true" t="shared" si="25" ref="Z81:AG96">COUNTIF($D81:$J81,Z$4)</f>
        <v>0</v>
      </c>
      <c r="AA81" s="157">
        <f t="shared" si="25"/>
        <v>0</v>
      </c>
      <c r="AB81" s="157">
        <f t="shared" si="25"/>
        <v>0</v>
      </c>
      <c r="AC81" s="157">
        <f t="shared" si="25"/>
        <v>0</v>
      </c>
      <c r="AD81" s="157">
        <f t="shared" si="25"/>
        <v>0</v>
      </c>
      <c r="AE81" s="157">
        <f t="shared" si="25"/>
        <v>0</v>
      </c>
      <c r="AF81" s="157">
        <f t="shared" si="25"/>
        <v>0</v>
      </c>
      <c r="AG81" s="158">
        <f t="shared" si="25"/>
        <v>0</v>
      </c>
      <c r="AH81" s="157">
        <f>COUNTA(D81:J81)-X81-AJ81-SUM(Y81:AG81)-COUNTIF(D81:J81,"-")-COUNTIF(D81:J81,"★")</f>
        <v>0</v>
      </c>
      <c r="AI81" s="157">
        <f>COUNTIF(D81:J81,"★")</f>
        <v>0</v>
      </c>
      <c r="AJ81" s="157">
        <f>COUNTIF($D81:$J81,AJ$4)+COUNTIF($D81:$J81,"臨")</f>
        <v>0</v>
      </c>
      <c r="AK81" s="159">
        <f>+X81+SUM(Y81:AH81)</f>
        <v>0</v>
      </c>
    </row>
    <row r="82" spans="1:37" ht="16.5" customHeight="1">
      <c r="A82" s="48">
        <f>+'行事入力表①'!C82</f>
        <v>2</v>
      </c>
      <c r="B82" s="23" t="str">
        <f>+'行事入力表①'!D82</f>
        <v>水</v>
      </c>
      <c r="C82" s="36">
        <f>+'行事入力表①'!E82</f>
        <v>0</v>
      </c>
      <c r="D82" s="134"/>
      <c r="E82" s="134"/>
      <c r="F82" s="134"/>
      <c r="G82" s="134"/>
      <c r="H82" s="134"/>
      <c r="I82" s="134"/>
      <c r="J82" s="134"/>
      <c r="K82" s="147">
        <f aca="true" t="shared" si="26" ref="K82:W111">COUNTIF($D82:$J82,K$4)</f>
        <v>0</v>
      </c>
      <c r="L82" s="36">
        <f t="shared" si="24"/>
        <v>0</v>
      </c>
      <c r="M82" s="36">
        <f t="shared" si="24"/>
        <v>0</v>
      </c>
      <c r="N82" s="36">
        <f t="shared" si="24"/>
        <v>0</v>
      </c>
      <c r="O82" s="36">
        <f t="shared" si="24"/>
        <v>0</v>
      </c>
      <c r="P82" s="36">
        <f t="shared" si="24"/>
        <v>0</v>
      </c>
      <c r="Q82" s="36">
        <f t="shared" si="24"/>
        <v>0</v>
      </c>
      <c r="R82" s="36">
        <f t="shared" si="24"/>
        <v>0</v>
      </c>
      <c r="S82" s="36">
        <f t="shared" si="24"/>
        <v>0</v>
      </c>
      <c r="T82" s="36">
        <f t="shared" si="24"/>
        <v>0</v>
      </c>
      <c r="U82" s="36">
        <f t="shared" si="24"/>
        <v>0</v>
      </c>
      <c r="V82" s="36">
        <f t="shared" si="24"/>
        <v>0</v>
      </c>
      <c r="W82" s="148">
        <f t="shared" si="24"/>
        <v>0</v>
      </c>
      <c r="X82" s="49">
        <f aca="true" t="shared" si="27" ref="X82:X111">SUM(K82:W82)</f>
        <v>0</v>
      </c>
      <c r="Y82" s="147">
        <f aca="true" t="shared" si="28" ref="Y82:AG110">COUNTIF($D82:$J82,Y$4)</f>
        <v>0</v>
      </c>
      <c r="Z82" s="36">
        <f t="shared" si="25"/>
        <v>0</v>
      </c>
      <c r="AA82" s="36">
        <f t="shared" si="25"/>
        <v>0</v>
      </c>
      <c r="AB82" s="36">
        <f t="shared" si="25"/>
        <v>0</v>
      </c>
      <c r="AC82" s="36">
        <f t="shared" si="25"/>
        <v>0</v>
      </c>
      <c r="AD82" s="36">
        <f t="shared" si="25"/>
        <v>0</v>
      </c>
      <c r="AE82" s="36">
        <f t="shared" si="25"/>
        <v>0</v>
      </c>
      <c r="AF82" s="36">
        <f t="shared" si="25"/>
        <v>0</v>
      </c>
      <c r="AG82" s="148">
        <f t="shared" si="25"/>
        <v>0</v>
      </c>
      <c r="AH82" s="46">
        <f aca="true" t="shared" si="29" ref="AH82:AH110">COUNTA(D82:J82)-X82-AJ82-SUM(Y82:AG82)-COUNTIF(D82:J82,"-")-COUNTIF(D82:J82,"★")</f>
        <v>0</v>
      </c>
      <c r="AI82" s="46">
        <f aca="true" t="shared" si="30" ref="AI82:AI111">COUNTIF(D82:J82,"★")</f>
        <v>0</v>
      </c>
      <c r="AJ82" s="46">
        <f aca="true" t="shared" si="31" ref="AJ82:AJ111">COUNTIF($D82:$J82,AJ$4)+COUNTIF($D82:$J82,"臨")</f>
        <v>0</v>
      </c>
      <c r="AK82" s="47">
        <f aca="true" t="shared" si="32" ref="AK82:AK93">+X82+SUM(Y82:AH82)</f>
        <v>0</v>
      </c>
    </row>
    <row r="83" spans="1:37" ht="16.5" customHeight="1">
      <c r="A83" s="48">
        <f>+'行事入力表①'!C83</f>
        <v>3</v>
      </c>
      <c r="B83" s="23" t="str">
        <f>+'行事入力表①'!D83</f>
        <v>木</v>
      </c>
      <c r="C83" s="36">
        <f>+'行事入力表①'!E83</f>
        <v>0</v>
      </c>
      <c r="D83" s="134"/>
      <c r="E83" s="134"/>
      <c r="F83" s="134"/>
      <c r="G83" s="134"/>
      <c r="H83" s="134"/>
      <c r="I83" s="134"/>
      <c r="J83" s="134"/>
      <c r="K83" s="147">
        <f t="shared" si="26"/>
        <v>0</v>
      </c>
      <c r="L83" s="36">
        <f t="shared" si="24"/>
        <v>0</v>
      </c>
      <c r="M83" s="36">
        <f t="shared" si="24"/>
        <v>0</v>
      </c>
      <c r="N83" s="36">
        <f t="shared" si="24"/>
        <v>0</v>
      </c>
      <c r="O83" s="36">
        <f t="shared" si="24"/>
        <v>0</v>
      </c>
      <c r="P83" s="36">
        <f t="shared" si="24"/>
        <v>0</v>
      </c>
      <c r="Q83" s="36">
        <f t="shared" si="24"/>
        <v>0</v>
      </c>
      <c r="R83" s="36">
        <f t="shared" si="24"/>
        <v>0</v>
      </c>
      <c r="S83" s="36">
        <f t="shared" si="24"/>
        <v>0</v>
      </c>
      <c r="T83" s="36">
        <f t="shared" si="24"/>
        <v>0</v>
      </c>
      <c r="U83" s="36">
        <f t="shared" si="24"/>
        <v>0</v>
      </c>
      <c r="V83" s="36">
        <f t="shared" si="24"/>
        <v>0</v>
      </c>
      <c r="W83" s="148">
        <f t="shared" si="24"/>
        <v>0</v>
      </c>
      <c r="X83" s="49">
        <f t="shared" si="27"/>
        <v>0</v>
      </c>
      <c r="Y83" s="147">
        <f t="shared" si="28"/>
        <v>0</v>
      </c>
      <c r="Z83" s="36">
        <f t="shared" si="25"/>
        <v>0</v>
      </c>
      <c r="AA83" s="36">
        <f t="shared" si="25"/>
        <v>0</v>
      </c>
      <c r="AB83" s="36">
        <f t="shared" si="25"/>
        <v>0</v>
      </c>
      <c r="AC83" s="36">
        <f t="shared" si="25"/>
        <v>0</v>
      </c>
      <c r="AD83" s="36">
        <f t="shared" si="25"/>
        <v>0</v>
      </c>
      <c r="AE83" s="36">
        <f t="shared" si="25"/>
        <v>0</v>
      </c>
      <c r="AF83" s="36">
        <f t="shared" si="25"/>
        <v>0</v>
      </c>
      <c r="AG83" s="148">
        <f t="shared" si="25"/>
        <v>0</v>
      </c>
      <c r="AH83" s="46">
        <f t="shared" si="29"/>
        <v>0</v>
      </c>
      <c r="AI83" s="46">
        <f t="shared" si="30"/>
        <v>0</v>
      </c>
      <c r="AJ83" s="46">
        <f t="shared" si="31"/>
        <v>0</v>
      </c>
      <c r="AK83" s="47">
        <f t="shared" si="32"/>
        <v>0</v>
      </c>
    </row>
    <row r="84" spans="1:37" ht="16.5" customHeight="1">
      <c r="A84" s="48">
        <f>+'行事入力表①'!C84</f>
        <v>4</v>
      </c>
      <c r="B84" s="23" t="str">
        <f>+'行事入力表①'!D84</f>
        <v>金</v>
      </c>
      <c r="C84" s="36">
        <f>+'行事入力表①'!E84</f>
        <v>0</v>
      </c>
      <c r="D84" s="134"/>
      <c r="E84" s="134"/>
      <c r="F84" s="134"/>
      <c r="G84" s="134"/>
      <c r="H84" s="134"/>
      <c r="I84" s="134"/>
      <c r="J84" s="134"/>
      <c r="K84" s="147">
        <f t="shared" si="26"/>
        <v>0</v>
      </c>
      <c r="L84" s="36">
        <f t="shared" si="24"/>
        <v>0</v>
      </c>
      <c r="M84" s="36">
        <f t="shared" si="24"/>
        <v>0</v>
      </c>
      <c r="N84" s="36">
        <f t="shared" si="24"/>
        <v>0</v>
      </c>
      <c r="O84" s="36">
        <f t="shared" si="24"/>
        <v>0</v>
      </c>
      <c r="P84" s="36">
        <f t="shared" si="24"/>
        <v>0</v>
      </c>
      <c r="Q84" s="36">
        <f t="shared" si="24"/>
        <v>0</v>
      </c>
      <c r="R84" s="36">
        <f t="shared" si="24"/>
        <v>0</v>
      </c>
      <c r="S84" s="36">
        <f t="shared" si="24"/>
        <v>0</v>
      </c>
      <c r="T84" s="36">
        <f t="shared" si="24"/>
        <v>0</v>
      </c>
      <c r="U84" s="36">
        <f t="shared" si="24"/>
        <v>0</v>
      </c>
      <c r="V84" s="36">
        <f t="shared" si="24"/>
        <v>0</v>
      </c>
      <c r="W84" s="148">
        <f t="shared" si="24"/>
        <v>0</v>
      </c>
      <c r="X84" s="49">
        <f t="shared" si="27"/>
        <v>0</v>
      </c>
      <c r="Y84" s="147">
        <f t="shared" si="28"/>
        <v>0</v>
      </c>
      <c r="Z84" s="36">
        <f t="shared" si="25"/>
        <v>0</v>
      </c>
      <c r="AA84" s="36">
        <f t="shared" si="25"/>
        <v>0</v>
      </c>
      <c r="AB84" s="36">
        <f t="shared" si="25"/>
        <v>0</v>
      </c>
      <c r="AC84" s="36">
        <f t="shared" si="25"/>
        <v>0</v>
      </c>
      <c r="AD84" s="36">
        <f t="shared" si="25"/>
        <v>0</v>
      </c>
      <c r="AE84" s="36">
        <f t="shared" si="25"/>
        <v>0</v>
      </c>
      <c r="AF84" s="36">
        <f t="shared" si="25"/>
        <v>0</v>
      </c>
      <c r="AG84" s="148">
        <f t="shared" si="25"/>
        <v>0</v>
      </c>
      <c r="AH84" s="46">
        <f t="shared" si="29"/>
        <v>0</v>
      </c>
      <c r="AI84" s="46">
        <f t="shared" si="30"/>
        <v>0</v>
      </c>
      <c r="AJ84" s="46">
        <f t="shared" si="31"/>
        <v>0</v>
      </c>
      <c r="AK84" s="47">
        <f t="shared" si="32"/>
        <v>0</v>
      </c>
    </row>
    <row r="85" spans="1:37" ht="16.5" customHeight="1">
      <c r="A85" s="12">
        <f>+'行事入力表①'!C85</f>
        <v>5</v>
      </c>
      <c r="B85" s="13" t="str">
        <f>+'行事入力表①'!D85</f>
        <v>土</v>
      </c>
      <c r="C85" s="14">
        <f>+'行事入力表①'!E85</f>
        <v>0</v>
      </c>
      <c r="D85" s="133" t="s">
        <v>371</v>
      </c>
      <c r="E85" s="133" t="s">
        <v>149</v>
      </c>
      <c r="F85" s="133" t="s">
        <v>149</v>
      </c>
      <c r="G85" s="133" t="s">
        <v>371</v>
      </c>
      <c r="H85" s="133" t="s">
        <v>149</v>
      </c>
      <c r="I85" s="133" t="s">
        <v>149</v>
      </c>
      <c r="J85" s="133" t="s">
        <v>149</v>
      </c>
      <c r="K85" s="146">
        <f t="shared" si="26"/>
        <v>0</v>
      </c>
      <c r="L85" s="14">
        <f t="shared" si="24"/>
        <v>0</v>
      </c>
      <c r="M85" s="14">
        <f t="shared" si="24"/>
        <v>0</v>
      </c>
      <c r="N85" s="14">
        <f t="shared" si="24"/>
        <v>0</v>
      </c>
      <c r="O85" s="14">
        <f t="shared" si="24"/>
        <v>0</v>
      </c>
      <c r="P85" s="14">
        <f t="shared" si="24"/>
        <v>0</v>
      </c>
      <c r="Q85" s="14">
        <f t="shared" si="24"/>
        <v>0</v>
      </c>
      <c r="R85" s="14">
        <f t="shared" si="24"/>
        <v>0</v>
      </c>
      <c r="S85" s="14">
        <f t="shared" si="24"/>
        <v>0</v>
      </c>
      <c r="T85" s="14">
        <f t="shared" si="24"/>
        <v>0</v>
      </c>
      <c r="U85" s="14">
        <f t="shared" si="24"/>
        <v>0</v>
      </c>
      <c r="V85" s="14">
        <f t="shared" si="24"/>
        <v>0</v>
      </c>
      <c r="W85" s="84">
        <f t="shared" si="24"/>
        <v>0</v>
      </c>
      <c r="X85" s="15">
        <f t="shared" si="27"/>
        <v>0</v>
      </c>
      <c r="Y85" s="146">
        <f t="shared" si="28"/>
        <v>0</v>
      </c>
      <c r="Z85" s="14">
        <f t="shared" si="25"/>
        <v>0</v>
      </c>
      <c r="AA85" s="14">
        <f t="shared" si="25"/>
        <v>0</v>
      </c>
      <c r="AB85" s="14">
        <f t="shared" si="25"/>
        <v>0</v>
      </c>
      <c r="AC85" s="14">
        <f t="shared" si="25"/>
        <v>0</v>
      </c>
      <c r="AD85" s="14">
        <f t="shared" si="25"/>
        <v>0</v>
      </c>
      <c r="AE85" s="14">
        <f t="shared" si="25"/>
        <v>0</v>
      </c>
      <c r="AF85" s="14">
        <f t="shared" si="25"/>
        <v>0</v>
      </c>
      <c r="AG85" s="84">
        <f t="shared" si="25"/>
        <v>0</v>
      </c>
      <c r="AH85" s="10">
        <f t="shared" si="29"/>
        <v>0</v>
      </c>
      <c r="AI85" s="10">
        <f t="shared" si="30"/>
        <v>0</v>
      </c>
      <c r="AJ85" s="10">
        <f t="shared" si="31"/>
        <v>0</v>
      </c>
      <c r="AK85" s="15">
        <f t="shared" si="32"/>
        <v>0</v>
      </c>
    </row>
    <row r="86" spans="1:37" ht="16.5" customHeight="1">
      <c r="A86" s="12">
        <f>+'行事入力表①'!C86</f>
        <v>6</v>
      </c>
      <c r="B86" s="13" t="str">
        <f>+'行事入力表①'!D86</f>
        <v>日</v>
      </c>
      <c r="C86" s="14">
        <f>+'行事入力表①'!E86</f>
        <v>0</v>
      </c>
      <c r="D86" s="133" t="s">
        <v>149</v>
      </c>
      <c r="E86" s="133" t="s">
        <v>149</v>
      </c>
      <c r="F86" s="133" t="s">
        <v>371</v>
      </c>
      <c r="G86" s="133" t="s">
        <v>369</v>
      </c>
      <c r="H86" s="133" t="s">
        <v>369</v>
      </c>
      <c r="I86" s="133" t="s">
        <v>149</v>
      </c>
      <c r="J86" s="133" t="s">
        <v>149</v>
      </c>
      <c r="K86" s="146">
        <f t="shared" si="26"/>
        <v>0</v>
      </c>
      <c r="L86" s="14">
        <f t="shared" si="24"/>
        <v>0</v>
      </c>
      <c r="M86" s="14">
        <f t="shared" si="24"/>
        <v>0</v>
      </c>
      <c r="N86" s="14">
        <f t="shared" si="24"/>
        <v>0</v>
      </c>
      <c r="O86" s="14">
        <f t="shared" si="24"/>
        <v>0</v>
      </c>
      <c r="P86" s="14">
        <f t="shared" si="24"/>
        <v>0</v>
      </c>
      <c r="Q86" s="14">
        <f t="shared" si="24"/>
        <v>0</v>
      </c>
      <c r="R86" s="14">
        <f t="shared" si="24"/>
        <v>0</v>
      </c>
      <c r="S86" s="14">
        <f t="shared" si="24"/>
        <v>0</v>
      </c>
      <c r="T86" s="14">
        <f t="shared" si="24"/>
        <v>0</v>
      </c>
      <c r="U86" s="14">
        <f t="shared" si="24"/>
        <v>0</v>
      </c>
      <c r="V86" s="14">
        <f t="shared" si="24"/>
        <v>0</v>
      </c>
      <c r="W86" s="84">
        <f t="shared" si="24"/>
        <v>0</v>
      </c>
      <c r="X86" s="15">
        <f t="shared" si="27"/>
        <v>0</v>
      </c>
      <c r="Y86" s="146">
        <f t="shared" si="28"/>
        <v>0</v>
      </c>
      <c r="Z86" s="14">
        <f t="shared" si="25"/>
        <v>0</v>
      </c>
      <c r="AA86" s="14">
        <f t="shared" si="25"/>
        <v>0</v>
      </c>
      <c r="AB86" s="14">
        <f t="shared" si="25"/>
        <v>0</v>
      </c>
      <c r="AC86" s="14">
        <f t="shared" si="25"/>
        <v>0</v>
      </c>
      <c r="AD86" s="14">
        <f t="shared" si="25"/>
        <v>0</v>
      </c>
      <c r="AE86" s="14">
        <f t="shared" si="25"/>
        <v>0</v>
      </c>
      <c r="AF86" s="14">
        <f t="shared" si="25"/>
        <v>0</v>
      </c>
      <c r="AG86" s="84">
        <f t="shared" si="25"/>
        <v>0</v>
      </c>
      <c r="AH86" s="10">
        <f t="shared" si="29"/>
        <v>0</v>
      </c>
      <c r="AI86" s="10">
        <f t="shared" si="30"/>
        <v>0</v>
      </c>
      <c r="AJ86" s="10">
        <f t="shared" si="31"/>
        <v>0</v>
      </c>
      <c r="AK86" s="15">
        <f t="shared" si="32"/>
        <v>0</v>
      </c>
    </row>
    <row r="87" spans="1:37" ht="16.5" customHeight="1">
      <c r="A87" s="48">
        <f>+'行事入力表①'!C87</f>
        <v>7</v>
      </c>
      <c r="B87" s="23" t="str">
        <f>+'行事入力表①'!D87</f>
        <v>月</v>
      </c>
      <c r="C87" s="36">
        <f>+'行事入力表①'!E87</f>
        <v>0</v>
      </c>
      <c r="D87" s="134"/>
      <c r="E87" s="134"/>
      <c r="F87" s="134"/>
      <c r="G87" s="134"/>
      <c r="H87" s="134"/>
      <c r="I87" s="134"/>
      <c r="J87" s="134"/>
      <c r="K87" s="147">
        <f t="shared" si="26"/>
        <v>0</v>
      </c>
      <c r="L87" s="36">
        <f t="shared" si="24"/>
        <v>0</v>
      </c>
      <c r="M87" s="36">
        <f t="shared" si="24"/>
        <v>0</v>
      </c>
      <c r="N87" s="36">
        <f t="shared" si="24"/>
        <v>0</v>
      </c>
      <c r="O87" s="36">
        <f t="shared" si="24"/>
        <v>0</v>
      </c>
      <c r="P87" s="36">
        <f t="shared" si="24"/>
        <v>0</v>
      </c>
      <c r="Q87" s="36">
        <f t="shared" si="24"/>
        <v>0</v>
      </c>
      <c r="R87" s="36">
        <f t="shared" si="24"/>
        <v>0</v>
      </c>
      <c r="S87" s="36">
        <f t="shared" si="24"/>
        <v>0</v>
      </c>
      <c r="T87" s="36">
        <f t="shared" si="24"/>
        <v>0</v>
      </c>
      <c r="U87" s="36">
        <f t="shared" si="24"/>
        <v>0</v>
      </c>
      <c r="V87" s="36">
        <f t="shared" si="24"/>
        <v>0</v>
      </c>
      <c r="W87" s="148">
        <f t="shared" si="24"/>
        <v>0</v>
      </c>
      <c r="X87" s="49">
        <f t="shared" si="27"/>
        <v>0</v>
      </c>
      <c r="Y87" s="147">
        <f t="shared" si="28"/>
        <v>0</v>
      </c>
      <c r="Z87" s="36">
        <f t="shared" si="25"/>
        <v>0</v>
      </c>
      <c r="AA87" s="36">
        <f t="shared" si="25"/>
        <v>0</v>
      </c>
      <c r="AB87" s="36">
        <f t="shared" si="25"/>
        <v>0</v>
      </c>
      <c r="AC87" s="36">
        <f t="shared" si="25"/>
        <v>0</v>
      </c>
      <c r="AD87" s="36">
        <f t="shared" si="25"/>
        <v>0</v>
      </c>
      <c r="AE87" s="36">
        <f t="shared" si="25"/>
        <v>0</v>
      </c>
      <c r="AF87" s="36">
        <f t="shared" si="25"/>
        <v>0</v>
      </c>
      <c r="AG87" s="148">
        <f t="shared" si="25"/>
        <v>0</v>
      </c>
      <c r="AH87" s="46">
        <f t="shared" si="29"/>
        <v>0</v>
      </c>
      <c r="AI87" s="46">
        <f t="shared" si="30"/>
        <v>0</v>
      </c>
      <c r="AJ87" s="46">
        <f t="shared" si="31"/>
        <v>0</v>
      </c>
      <c r="AK87" s="47">
        <f t="shared" si="32"/>
        <v>0</v>
      </c>
    </row>
    <row r="88" spans="1:37" ht="16.5" customHeight="1">
      <c r="A88" s="48">
        <f>+'行事入力表①'!C88</f>
        <v>8</v>
      </c>
      <c r="B88" s="23" t="str">
        <f>+'行事入力表①'!D88</f>
        <v>火</v>
      </c>
      <c r="C88" s="36">
        <f>+'行事入力表①'!E88</f>
        <v>0</v>
      </c>
      <c r="D88" s="134"/>
      <c r="E88" s="134"/>
      <c r="F88" s="134"/>
      <c r="G88" s="134"/>
      <c r="H88" s="134"/>
      <c r="I88" s="134"/>
      <c r="J88" s="134"/>
      <c r="K88" s="147">
        <f t="shared" si="26"/>
        <v>0</v>
      </c>
      <c r="L88" s="36">
        <f t="shared" si="24"/>
        <v>0</v>
      </c>
      <c r="M88" s="36">
        <f t="shared" si="24"/>
        <v>0</v>
      </c>
      <c r="N88" s="36">
        <f t="shared" si="24"/>
        <v>0</v>
      </c>
      <c r="O88" s="36">
        <f t="shared" si="24"/>
        <v>0</v>
      </c>
      <c r="P88" s="36">
        <f t="shared" si="24"/>
        <v>0</v>
      </c>
      <c r="Q88" s="36">
        <f t="shared" si="24"/>
        <v>0</v>
      </c>
      <c r="R88" s="36">
        <f t="shared" si="24"/>
        <v>0</v>
      </c>
      <c r="S88" s="36">
        <f t="shared" si="24"/>
        <v>0</v>
      </c>
      <c r="T88" s="36">
        <f t="shared" si="24"/>
        <v>0</v>
      </c>
      <c r="U88" s="36">
        <f t="shared" si="24"/>
        <v>0</v>
      </c>
      <c r="V88" s="36">
        <f t="shared" si="24"/>
        <v>0</v>
      </c>
      <c r="W88" s="148">
        <f t="shared" si="24"/>
        <v>0</v>
      </c>
      <c r="X88" s="49">
        <f t="shared" si="27"/>
        <v>0</v>
      </c>
      <c r="Y88" s="147">
        <f t="shared" si="28"/>
        <v>0</v>
      </c>
      <c r="Z88" s="36">
        <f t="shared" si="25"/>
        <v>0</v>
      </c>
      <c r="AA88" s="36">
        <f t="shared" si="25"/>
        <v>0</v>
      </c>
      <c r="AB88" s="36">
        <f t="shared" si="25"/>
        <v>0</v>
      </c>
      <c r="AC88" s="36">
        <f t="shared" si="25"/>
        <v>0</v>
      </c>
      <c r="AD88" s="36">
        <f t="shared" si="25"/>
        <v>0</v>
      </c>
      <c r="AE88" s="36">
        <f t="shared" si="25"/>
        <v>0</v>
      </c>
      <c r="AF88" s="36">
        <f t="shared" si="25"/>
        <v>0</v>
      </c>
      <c r="AG88" s="148">
        <f t="shared" si="25"/>
        <v>0</v>
      </c>
      <c r="AH88" s="46">
        <f t="shared" si="29"/>
        <v>0</v>
      </c>
      <c r="AI88" s="46">
        <f t="shared" si="30"/>
        <v>0</v>
      </c>
      <c r="AJ88" s="46">
        <f t="shared" si="31"/>
        <v>0</v>
      </c>
      <c r="AK88" s="47">
        <f t="shared" si="32"/>
        <v>0</v>
      </c>
    </row>
    <row r="89" spans="1:37" ht="16.5" customHeight="1">
      <c r="A89" s="48">
        <f>+'行事入力表①'!C89</f>
        <v>9</v>
      </c>
      <c r="B89" s="23" t="str">
        <f>+'行事入力表①'!D89</f>
        <v>水</v>
      </c>
      <c r="C89" s="36">
        <f>+'行事入力表①'!E89</f>
        <v>0</v>
      </c>
      <c r="D89" s="134"/>
      <c r="E89" s="134"/>
      <c r="F89" s="134"/>
      <c r="G89" s="134"/>
      <c r="H89" s="134"/>
      <c r="I89" s="134"/>
      <c r="J89" s="134"/>
      <c r="K89" s="147">
        <f t="shared" si="26"/>
        <v>0</v>
      </c>
      <c r="L89" s="36">
        <f t="shared" si="24"/>
        <v>0</v>
      </c>
      <c r="M89" s="36">
        <f t="shared" si="24"/>
        <v>0</v>
      </c>
      <c r="N89" s="36">
        <f t="shared" si="24"/>
        <v>0</v>
      </c>
      <c r="O89" s="36">
        <f t="shared" si="24"/>
        <v>0</v>
      </c>
      <c r="P89" s="36">
        <f t="shared" si="24"/>
        <v>0</v>
      </c>
      <c r="Q89" s="36">
        <f t="shared" si="24"/>
        <v>0</v>
      </c>
      <c r="R89" s="36">
        <f t="shared" si="24"/>
        <v>0</v>
      </c>
      <c r="S89" s="36">
        <f t="shared" si="24"/>
        <v>0</v>
      </c>
      <c r="T89" s="36">
        <f t="shared" si="24"/>
        <v>0</v>
      </c>
      <c r="U89" s="36">
        <f t="shared" si="24"/>
        <v>0</v>
      </c>
      <c r="V89" s="36">
        <f t="shared" si="24"/>
        <v>0</v>
      </c>
      <c r="W89" s="148">
        <f t="shared" si="24"/>
        <v>0</v>
      </c>
      <c r="X89" s="49">
        <f t="shared" si="27"/>
        <v>0</v>
      </c>
      <c r="Y89" s="147">
        <f t="shared" si="28"/>
        <v>0</v>
      </c>
      <c r="Z89" s="36">
        <f t="shared" si="25"/>
        <v>0</v>
      </c>
      <c r="AA89" s="36">
        <f t="shared" si="25"/>
        <v>0</v>
      </c>
      <c r="AB89" s="36">
        <f t="shared" si="25"/>
        <v>0</v>
      </c>
      <c r="AC89" s="36">
        <f t="shared" si="25"/>
        <v>0</v>
      </c>
      <c r="AD89" s="36">
        <f t="shared" si="25"/>
        <v>0</v>
      </c>
      <c r="AE89" s="36">
        <f t="shared" si="25"/>
        <v>0</v>
      </c>
      <c r="AF89" s="36">
        <f t="shared" si="25"/>
        <v>0</v>
      </c>
      <c r="AG89" s="148">
        <f t="shared" si="25"/>
        <v>0</v>
      </c>
      <c r="AH89" s="46">
        <f t="shared" si="29"/>
        <v>0</v>
      </c>
      <c r="AI89" s="46">
        <f t="shared" si="30"/>
        <v>0</v>
      </c>
      <c r="AJ89" s="46">
        <f t="shared" si="31"/>
        <v>0</v>
      </c>
      <c r="AK89" s="47">
        <f t="shared" si="32"/>
        <v>0</v>
      </c>
    </row>
    <row r="90" spans="1:37" ht="16.5" customHeight="1">
      <c r="A90" s="48">
        <f>+'行事入力表①'!C90</f>
        <v>10</v>
      </c>
      <c r="B90" s="23" t="str">
        <f>+'行事入力表①'!D90</f>
        <v>木</v>
      </c>
      <c r="C90" s="36">
        <f>+'行事入力表①'!E90</f>
        <v>0</v>
      </c>
      <c r="D90" s="134"/>
      <c r="E90" s="134"/>
      <c r="F90" s="134"/>
      <c r="G90" s="134"/>
      <c r="H90" s="134"/>
      <c r="I90" s="134"/>
      <c r="J90" s="134"/>
      <c r="K90" s="147">
        <f t="shared" si="26"/>
        <v>0</v>
      </c>
      <c r="L90" s="36">
        <f t="shared" si="24"/>
        <v>0</v>
      </c>
      <c r="M90" s="36">
        <f t="shared" si="24"/>
        <v>0</v>
      </c>
      <c r="N90" s="36">
        <f t="shared" si="24"/>
        <v>0</v>
      </c>
      <c r="O90" s="36">
        <f t="shared" si="24"/>
        <v>0</v>
      </c>
      <c r="P90" s="36">
        <f t="shared" si="24"/>
        <v>0</v>
      </c>
      <c r="Q90" s="36">
        <f t="shared" si="24"/>
        <v>0</v>
      </c>
      <c r="R90" s="36">
        <f t="shared" si="24"/>
        <v>0</v>
      </c>
      <c r="S90" s="36">
        <f t="shared" si="24"/>
        <v>0</v>
      </c>
      <c r="T90" s="36">
        <f t="shared" si="24"/>
        <v>0</v>
      </c>
      <c r="U90" s="36">
        <f t="shared" si="24"/>
        <v>0</v>
      </c>
      <c r="V90" s="36">
        <f t="shared" si="24"/>
        <v>0</v>
      </c>
      <c r="W90" s="148">
        <f t="shared" si="24"/>
        <v>0</v>
      </c>
      <c r="X90" s="49">
        <f t="shared" si="27"/>
        <v>0</v>
      </c>
      <c r="Y90" s="147">
        <f t="shared" si="28"/>
        <v>0</v>
      </c>
      <c r="Z90" s="36">
        <f t="shared" si="25"/>
        <v>0</v>
      </c>
      <c r="AA90" s="36">
        <f t="shared" si="25"/>
        <v>0</v>
      </c>
      <c r="AB90" s="36">
        <f t="shared" si="25"/>
        <v>0</v>
      </c>
      <c r="AC90" s="36">
        <f t="shared" si="25"/>
        <v>0</v>
      </c>
      <c r="AD90" s="36">
        <f t="shared" si="25"/>
        <v>0</v>
      </c>
      <c r="AE90" s="36">
        <f t="shared" si="25"/>
        <v>0</v>
      </c>
      <c r="AF90" s="36">
        <f t="shared" si="25"/>
        <v>0</v>
      </c>
      <c r="AG90" s="148">
        <f t="shared" si="25"/>
        <v>0</v>
      </c>
      <c r="AH90" s="46">
        <f t="shared" si="29"/>
        <v>0</v>
      </c>
      <c r="AI90" s="46">
        <f t="shared" si="30"/>
        <v>0</v>
      </c>
      <c r="AJ90" s="46">
        <f t="shared" si="31"/>
        <v>0</v>
      </c>
      <c r="AK90" s="47">
        <f t="shared" si="32"/>
        <v>0</v>
      </c>
    </row>
    <row r="91" spans="1:37" ht="16.5" customHeight="1">
      <c r="A91" s="48">
        <f>+'行事入力表①'!C91</f>
        <v>11</v>
      </c>
      <c r="B91" s="23" t="str">
        <f>+'行事入力表①'!D91</f>
        <v>金</v>
      </c>
      <c r="C91" s="36">
        <f>+'行事入力表①'!E91</f>
        <v>0</v>
      </c>
      <c r="D91" s="134"/>
      <c r="E91" s="134"/>
      <c r="F91" s="134"/>
      <c r="G91" s="134"/>
      <c r="H91" s="134"/>
      <c r="I91" s="134"/>
      <c r="J91" s="134"/>
      <c r="K91" s="147">
        <f t="shared" si="26"/>
        <v>0</v>
      </c>
      <c r="L91" s="36">
        <f t="shared" si="24"/>
        <v>0</v>
      </c>
      <c r="M91" s="36">
        <f t="shared" si="24"/>
        <v>0</v>
      </c>
      <c r="N91" s="36">
        <f t="shared" si="24"/>
        <v>0</v>
      </c>
      <c r="O91" s="36">
        <f t="shared" si="24"/>
        <v>0</v>
      </c>
      <c r="P91" s="36">
        <f t="shared" si="24"/>
        <v>0</v>
      </c>
      <c r="Q91" s="36">
        <f t="shared" si="24"/>
        <v>0</v>
      </c>
      <c r="R91" s="36">
        <f t="shared" si="24"/>
        <v>0</v>
      </c>
      <c r="S91" s="36">
        <f t="shared" si="24"/>
        <v>0</v>
      </c>
      <c r="T91" s="36">
        <f t="shared" si="24"/>
        <v>0</v>
      </c>
      <c r="U91" s="36">
        <f t="shared" si="24"/>
        <v>0</v>
      </c>
      <c r="V91" s="36">
        <f t="shared" si="24"/>
        <v>0</v>
      </c>
      <c r="W91" s="148">
        <f t="shared" si="24"/>
        <v>0</v>
      </c>
      <c r="X91" s="49">
        <f t="shared" si="27"/>
        <v>0</v>
      </c>
      <c r="Y91" s="147">
        <f t="shared" si="28"/>
        <v>0</v>
      </c>
      <c r="Z91" s="36">
        <f t="shared" si="25"/>
        <v>0</v>
      </c>
      <c r="AA91" s="36">
        <f t="shared" si="25"/>
        <v>0</v>
      </c>
      <c r="AB91" s="36">
        <f t="shared" si="25"/>
        <v>0</v>
      </c>
      <c r="AC91" s="36">
        <f t="shared" si="25"/>
        <v>0</v>
      </c>
      <c r="AD91" s="36">
        <f t="shared" si="25"/>
        <v>0</v>
      </c>
      <c r="AE91" s="36">
        <f t="shared" si="25"/>
        <v>0</v>
      </c>
      <c r="AF91" s="36">
        <f t="shared" si="25"/>
        <v>0</v>
      </c>
      <c r="AG91" s="148">
        <f t="shared" si="25"/>
        <v>0</v>
      </c>
      <c r="AH91" s="46">
        <f t="shared" si="29"/>
        <v>0</v>
      </c>
      <c r="AI91" s="46">
        <f t="shared" si="30"/>
        <v>0</v>
      </c>
      <c r="AJ91" s="46">
        <f t="shared" si="31"/>
        <v>0</v>
      </c>
      <c r="AK91" s="47">
        <f t="shared" si="32"/>
        <v>0</v>
      </c>
    </row>
    <row r="92" spans="1:37" ht="16.5" customHeight="1">
      <c r="A92" s="12">
        <f>+'行事入力表①'!C92</f>
        <v>12</v>
      </c>
      <c r="B92" s="13" t="str">
        <f>+'行事入力表①'!D92</f>
        <v>土</v>
      </c>
      <c r="C92" s="14">
        <f>+'行事入力表①'!E92</f>
        <v>0</v>
      </c>
      <c r="D92" s="133" t="s">
        <v>371</v>
      </c>
      <c r="E92" s="133" t="s">
        <v>371</v>
      </c>
      <c r="F92" s="133" t="s">
        <v>149</v>
      </c>
      <c r="G92" s="133" t="s">
        <v>371</v>
      </c>
      <c r="H92" s="133" t="s">
        <v>149</v>
      </c>
      <c r="I92" s="133" t="s">
        <v>149</v>
      </c>
      <c r="J92" s="133" t="s">
        <v>149</v>
      </c>
      <c r="K92" s="146">
        <f t="shared" si="26"/>
        <v>0</v>
      </c>
      <c r="L92" s="14">
        <f t="shared" si="24"/>
        <v>0</v>
      </c>
      <c r="M92" s="14">
        <f t="shared" si="24"/>
        <v>0</v>
      </c>
      <c r="N92" s="14">
        <f t="shared" si="24"/>
        <v>0</v>
      </c>
      <c r="O92" s="14">
        <f t="shared" si="24"/>
        <v>0</v>
      </c>
      <c r="P92" s="14">
        <f t="shared" si="24"/>
        <v>0</v>
      </c>
      <c r="Q92" s="14">
        <f t="shared" si="24"/>
        <v>0</v>
      </c>
      <c r="R92" s="14">
        <f t="shared" si="24"/>
        <v>0</v>
      </c>
      <c r="S92" s="14">
        <f t="shared" si="24"/>
        <v>0</v>
      </c>
      <c r="T92" s="14">
        <f t="shared" si="24"/>
        <v>0</v>
      </c>
      <c r="U92" s="14">
        <f t="shared" si="24"/>
        <v>0</v>
      </c>
      <c r="V92" s="14">
        <f t="shared" si="24"/>
        <v>0</v>
      </c>
      <c r="W92" s="84">
        <f t="shared" si="24"/>
        <v>0</v>
      </c>
      <c r="X92" s="15">
        <f t="shared" si="27"/>
        <v>0</v>
      </c>
      <c r="Y92" s="146">
        <f t="shared" si="28"/>
        <v>0</v>
      </c>
      <c r="Z92" s="14">
        <f t="shared" si="25"/>
        <v>0</v>
      </c>
      <c r="AA92" s="14">
        <f t="shared" si="25"/>
        <v>0</v>
      </c>
      <c r="AB92" s="14">
        <f t="shared" si="25"/>
        <v>0</v>
      </c>
      <c r="AC92" s="14">
        <f t="shared" si="25"/>
        <v>0</v>
      </c>
      <c r="AD92" s="14">
        <f t="shared" si="25"/>
        <v>0</v>
      </c>
      <c r="AE92" s="14">
        <f t="shared" si="25"/>
        <v>0</v>
      </c>
      <c r="AF92" s="14">
        <f t="shared" si="25"/>
        <v>0</v>
      </c>
      <c r="AG92" s="84">
        <f t="shared" si="25"/>
        <v>0</v>
      </c>
      <c r="AH92" s="10">
        <f t="shared" si="29"/>
        <v>0</v>
      </c>
      <c r="AI92" s="10">
        <f t="shared" si="30"/>
        <v>0</v>
      </c>
      <c r="AJ92" s="10">
        <f t="shared" si="31"/>
        <v>0</v>
      </c>
      <c r="AK92" s="15">
        <f t="shared" si="32"/>
        <v>0</v>
      </c>
    </row>
    <row r="93" spans="1:37" ht="16.5" customHeight="1">
      <c r="A93" s="12">
        <f>+'行事入力表①'!C93</f>
        <v>13</v>
      </c>
      <c r="B93" s="13" t="str">
        <f>+'行事入力表①'!D93</f>
        <v>日</v>
      </c>
      <c r="C93" s="14">
        <f>+'行事入力表①'!E93</f>
        <v>0</v>
      </c>
      <c r="D93" s="133" t="s">
        <v>149</v>
      </c>
      <c r="E93" s="133" t="s">
        <v>149</v>
      </c>
      <c r="F93" s="133" t="s">
        <v>371</v>
      </c>
      <c r="G93" s="133" t="s">
        <v>369</v>
      </c>
      <c r="H93" s="133" t="s">
        <v>369</v>
      </c>
      <c r="I93" s="133" t="s">
        <v>149</v>
      </c>
      <c r="J93" s="133" t="s">
        <v>149</v>
      </c>
      <c r="K93" s="146">
        <f t="shared" si="26"/>
        <v>0</v>
      </c>
      <c r="L93" s="14">
        <f t="shared" si="24"/>
        <v>0</v>
      </c>
      <c r="M93" s="14">
        <f t="shared" si="24"/>
        <v>0</v>
      </c>
      <c r="N93" s="14">
        <f t="shared" si="24"/>
        <v>0</v>
      </c>
      <c r="O93" s="14">
        <f t="shared" si="24"/>
        <v>0</v>
      </c>
      <c r="P93" s="14">
        <f t="shared" si="24"/>
        <v>0</v>
      </c>
      <c r="Q93" s="14">
        <f t="shared" si="24"/>
        <v>0</v>
      </c>
      <c r="R93" s="14">
        <f t="shared" si="24"/>
        <v>0</v>
      </c>
      <c r="S93" s="14">
        <f t="shared" si="24"/>
        <v>0</v>
      </c>
      <c r="T93" s="14">
        <f t="shared" si="24"/>
        <v>0</v>
      </c>
      <c r="U93" s="14">
        <f t="shared" si="24"/>
        <v>0</v>
      </c>
      <c r="V93" s="14">
        <f t="shared" si="24"/>
        <v>0</v>
      </c>
      <c r="W93" s="84">
        <f t="shared" si="24"/>
        <v>0</v>
      </c>
      <c r="X93" s="15">
        <f t="shared" si="27"/>
        <v>0</v>
      </c>
      <c r="Y93" s="146">
        <f t="shared" si="28"/>
        <v>0</v>
      </c>
      <c r="Z93" s="14">
        <f t="shared" si="25"/>
        <v>0</v>
      </c>
      <c r="AA93" s="14">
        <f t="shared" si="25"/>
        <v>0</v>
      </c>
      <c r="AB93" s="14">
        <f t="shared" si="25"/>
        <v>0</v>
      </c>
      <c r="AC93" s="14">
        <f t="shared" si="25"/>
        <v>0</v>
      </c>
      <c r="AD93" s="14">
        <f t="shared" si="25"/>
        <v>0</v>
      </c>
      <c r="AE93" s="14">
        <f t="shared" si="25"/>
        <v>0</v>
      </c>
      <c r="AF93" s="14">
        <f t="shared" si="25"/>
        <v>0</v>
      </c>
      <c r="AG93" s="84">
        <f t="shared" si="25"/>
        <v>0</v>
      </c>
      <c r="AH93" s="10">
        <f t="shared" si="29"/>
        <v>0</v>
      </c>
      <c r="AI93" s="10">
        <f t="shared" si="30"/>
        <v>0</v>
      </c>
      <c r="AJ93" s="10">
        <f t="shared" si="31"/>
        <v>0</v>
      </c>
      <c r="AK93" s="15">
        <f t="shared" si="32"/>
        <v>0</v>
      </c>
    </row>
    <row r="94" spans="1:37" ht="16.5" customHeight="1">
      <c r="A94" s="48">
        <f>+'行事入力表①'!C94</f>
        <v>14</v>
      </c>
      <c r="B94" s="23" t="str">
        <f>+'行事入力表①'!D94</f>
        <v>月</v>
      </c>
      <c r="C94" s="36">
        <f>+'行事入力表①'!E94</f>
        <v>0</v>
      </c>
      <c r="D94" s="134"/>
      <c r="E94" s="134"/>
      <c r="F94" s="134"/>
      <c r="G94" s="134"/>
      <c r="H94" s="134"/>
      <c r="I94" s="134"/>
      <c r="J94" s="134"/>
      <c r="K94" s="147">
        <f t="shared" si="26"/>
        <v>0</v>
      </c>
      <c r="L94" s="36">
        <f t="shared" si="24"/>
        <v>0</v>
      </c>
      <c r="M94" s="36">
        <f t="shared" si="24"/>
        <v>0</v>
      </c>
      <c r="N94" s="36">
        <f t="shared" si="24"/>
        <v>0</v>
      </c>
      <c r="O94" s="36">
        <f t="shared" si="24"/>
        <v>0</v>
      </c>
      <c r="P94" s="36">
        <f t="shared" si="24"/>
        <v>0</v>
      </c>
      <c r="Q94" s="36">
        <f t="shared" si="24"/>
        <v>0</v>
      </c>
      <c r="R94" s="36">
        <f t="shared" si="24"/>
        <v>0</v>
      </c>
      <c r="S94" s="36">
        <f t="shared" si="24"/>
        <v>0</v>
      </c>
      <c r="T94" s="36">
        <f t="shared" si="24"/>
        <v>0</v>
      </c>
      <c r="U94" s="36">
        <f t="shared" si="24"/>
        <v>0</v>
      </c>
      <c r="V94" s="36">
        <f t="shared" si="24"/>
        <v>0</v>
      </c>
      <c r="W94" s="148">
        <f t="shared" si="24"/>
        <v>0</v>
      </c>
      <c r="X94" s="49">
        <f t="shared" si="27"/>
        <v>0</v>
      </c>
      <c r="Y94" s="147">
        <f t="shared" si="28"/>
        <v>0</v>
      </c>
      <c r="Z94" s="36">
        <f t="shared" si="25"/>
        <v>0</v>
      </c>
      <c r="AA94" s="36">
        <f t="shared" si="25"/>
        <v>0</v>
      </c>
      <c r="AB94" s="36">
        <f t="shared" si="25"/>
        <v>0</v>
      </c>
      <c r="AC94" s="36">
        <f t="shared" si="25"/>
        <v>0</v>
      </c>
      <c r="AD94" s="36">
        <f t="shared" si="25"/>
        <v>0</v>
      </c>
      <c r="AE94" s="36">
        <f t="shared" si="25"/>
        <v>0</v>
      </c>
      <c r="AF94" s="36">
        <f t="shared" si="25"/>
        <v>0</v>
      </c>
      <c r="AG94" s="148">
        <f t="shared" si="25"/>
        <v>0</v>
      </c>
      <c r="AH94" s="46">
        <f t="shared" si="29"/>
        <v>0</v>
      </c>
      <c r="AI94" s="46">
        <f t="shared" si="30"/>
        <v>0</v>
      </c>
      <c r="AJ94" s="46">
        <f t="shared" si="31"/>
        <v>0</v>
      </c>
      <c r="AK94" s="49">
        <f>+X94+SUM(Y94:AH94)</f>
        <v>0</v>
      </c>
    </row>
    <row r="95" spans="1:37" ht="16.5" customHeight="1">
      <c r="A95" s="48">
        <f>+'行事入力表①'!C95</f>
        <v>15</v>
      </c>
      <c r="B95" s="23" t="str">
        <f>+'行事入力表①'!D95</f>
        <v>火</v>
      </c>
      <c r="C95" s="36">
        <f>+'行事入力表①'!E95</f>
        <v>0</v>
      </c>
      <c r="D95" s="134"/>
      <c r="E95" s="134"/>
      <c r="F95" s="134"/>
      <c r="G95" s="134"/>
      <c r="H95" s="134"/>
      <c r="I95" s="134"/>
      <c r="J95" s="134"/>
      <c r="K95" s="147">
        <f t="shared" si="26"/>
        <v>0</v>
      </c>
      <c r="L95" s="36">
        <f t="shared" si="24"/>
        <v>0</v>
      </c>
      <c r="M95" s="36">
        <f t="shared" si="24"/>
        <v>0</v>
      </c>
      <c r="N95" s="36">
        <f t="shared" si="24"/>
        <v>0</v>
      </c>
      <c r="O95" s="36">
        <f t="shared" si="24"/>
        <v>0</v>
      </c>
      <c r="P95" s="36">
        <f t="shared" si="24"/>
        <v>0</v>
      </c>
      <c r="Q95" s="36">
        <f t="shared" si="24"/>
        <v>0</v>
      </c>
      <c r="R95" s="36">
        <f t="shared" si="24"/>
        <v>0</v>
      </c>
      <c r="S95" s="36">
        <f t="shared" si="24"/>
        <v>0</v>
      </c>
      <c r="T95" s="36">
        <f t="shared" si="24"/>
        <v>0</v>
      </c>
      <c r="U95" s="36">
        <f t="shared" si="24"/>
        <v>0</v>
      </c>
      <c r="V95" s="36">
        <f t="shared" si="24"/>
        <v>0</v>
      </c>
      <c r="W95" s="148">
        <f t="shared" si="24"/>
        <v>0</v>
      </c>
      <c r="X95" s="49">
        <f t="shared" si="27"/>
        <v>0</v>
      </c>
      <c r="Y95" s="147">
        <f t="shared" si="28"/>
        <v>0</v>
      </c>
      <c r="Z95" s="36">
        <f t="shared" si="25"/>
        <v>0</v>
      </c>
      <c r="AA95" s="36">
        <f t="shared" si="25"/>
        <v>0</v>
      </c>
      <c r="AB95" s="36">
        <f t="shared" si="25"/>
        <v>0</v>
      </c>
      <c r="AC95" s="36">
        <f t="shared" si="25"/>
        <v>0</v>
      </c>
      <c r="AD95" s="36">
        <f t="shared" si="25"/>
        <v>0</v>
      </c>
      <c r="AE95" s="36">
        <f t="shared" si="25"/>
        <v>0</v>
      </c>
      <c r="AF95" s="36">
        <f t="shared" si="25"/>
        <v>0</v>
      </c>
      <c r="AG95" s="148">
        <f t="shared" si="25"/>
        <v>0</v>
      </c>
      <c r="AH95" s="46">
        <f t="shared" si="29"/>
        <v>0</v>
      </c>
      <c r="AI95" s="46">
        <f t="shared" si="30"/>
        <v>0</v>
      </c>
      <c r="AJ95" s="46">
        <f t="shared" si="31"/>
        <v>0</v>
      </c>
      <c r="AK95" s="49">
        <f>+X95+SUM(Y95:AH95)</f>
        <v>0</v>
      </c>
    </row>
    <row r="96" spans="1:37" ht="16.5" customHeight="1">
      <c r="A96" s="48">
        <f>+'行事入力表①'!C96</f>
        <v>16</v>
      </c>
      <c r="B96" s="23" t="str">
        <f>+'行事入力表①'!D96</f>
        <v>水</v>
      </c>
      <c r="C96" s="36">
        <f>+'行事入力表①'!E96</f>
        <v>0</v>
      </c>
      <c r="D96" s="134"/>
      <c r="E96" s="134"/>
      <c r="F96" s="134"/>
      <c r="G96" s="134"/>
      <c r="H96" s="134"/>
      <c r="I96" s="134"/>
      <c r="J96" s="134"/>
      <c r="K96" s="147">
        <f t="shared" si="26"/>
        <v>0</v>
      </c>
      <c r="L96" s="36">
        <f t="shared" si="24"/>
        <v>0</v>
      </c>
      <c r="M96" s="36">
        <f t="shared" si="24"/>
        <v>0</v>
      </c>
      <c r="N96" s="36">
        <f t="shared" si="24"/>
        <v>0</v>
      </c>
      <c r="O96" s="36">
        <f t="shared" si="24"/>
        <v>0</v>
      </c>
      <c r="P96" s="36">
        <f t="shared" si="24"/>
        <v>0</v>
      </c>
      <c r="Q96" s="36">
        <f t="shared" si="24"/>
        <v>0</v>
      </c>
      <c r="R96" s="36">
        <f t="shared" si="24"/>
        <v>0</v>
      </c>
      <c r="S96" s="36">
        <f t="shared" si="24"/>
        <v>0</v>
      </c>
      <c r="T96" s="36">
        <f t="shared" si="24"/>
        <v>0</v>
      </c>
      <c r="U96" s="36">
        <f t="shared" si="24"/>
        <v>0</v>
      </c>
      <c r="V96" s="36">
        <f t="shared" si="24"/>
        <v>0</v>
      </c>
      <c r="W96" s="148">
        <f t="shared" si="24"/>
        <v>0</v>
      </c>
      <c r="X96" s="49">
        <f t="shared" si="27"/>
        <v>0</v>
      </c>
      <c r="Y96" s="147">
        <f t="shared" si="28"/>
        <v>0</v>
      </c>
      <c r="Z96" s="36">
        <f t="shared" si="25"/>
        <v>0</v>
      </c>
      <c r="AA96" s="36">
        <f t="shared" si="25"/>
        <v>0</v>
      </c>
      <c r="AB96" s="36">
        <f t="shared" si="25"/>
        <v>0</v>
      </c>
      <c r="AC96" s="36">
        <f t="shared" si="25"/>
        <v>0</v>
      </c>
      <c r="AD96" s="36">
        <f t="shared" si="25"/>
        <v>0</v>
      </c>
      <c r="AE96" s="36">
        <f t="shared" si="25"/>
        <v>0</v>
      </c>
      <c r="AF96" s="36">
        <f t="shared" si="25"/>
        <v>0</v>
      </c>
      <c r="AG96" s="148">
        <f t="shared" si="25"/>
        <v>0</v>
      </c>
      <c r="AH96" s="46">
        <f t="shared" si="29"/>
        <v>0</v>
      </c>
      <c r="AI96" s="46">
        <f t="shared" si="30"/>
        <v>0</v>
      </c>
      <c r="AJ96" s="46">
        <f t="shared" si="31"/>
        <v>0</v>
      </c>
      <c r="AK96" s="49">
        <f aca="true" t="shared" si="33" ref="AK96:AK111">+X96+SUM(Y96:AH96)</f>
        <v>0</v>
      </c>
    </row>
    <row r="97" spans="1:37" ht="16.5" customHeight="1">
      <c r="A97" s="48">
        <f>+'行事入力表①'!C97</f>
        <v>17</v>
      </c>
      <c r="B97" s="23" t="str">
        <f>+'行事入力表①'!D97</f>
        <v>木</v>
      </c>
      <c r="C97" s="36">
        <f>+'行事入力表①'!E97</f>
        <v>0</v>
      </c>
      <c r="D97" s="134"/>
      <c r="E97" s="134"/>
      <c r="F97" s="134"/>
      <c r="G97" s="134"/>
      <c r="H97" s="134"/>
      <c r="I97" s="134"/>
      <c r="J97" s="134"/>
      <c r="K97" s="147">
        <f t="shared" si="26"/>
        <v>0</v>
      </c>
      <c r="L97" s="36">
        <f t="shared" si="26"/>
        <v>0</v>
      </c>
      <c r="M97" s="36">
        <f t="shared" si="26"/>
        <v>0</v>
      </c>
      <c r="N97" s="36">
        <f t="shared" si="26"/>
        <v>0</v>
      </c>
      <c r="O97" s="36">
        <f t="shared" si="26"/>
        <v>0</v>
      </c>
      <c r="P97" s="36">
        <f t="shared" si="26"/>
        <v>0</v>
      </c>
      <c r="Q97" s="36">
        <f t="shared" si="26"/>
        <v>0</v>
      </c>
      <c r="R97" s="36">
        <f t="shared" si="26"/>
        <v>0</v>
      </c>
      <c r="S97" s="36">
        <f t="shared" si="26"/>
        <v>0</v>
      </c>
      <c r="T97" s="36">
        <f t="shared" si="26"/>
        <v>0</v>
      </c>
      <c r="U97" s="36">
        <f t="shared" si="26"/>
        <v>0</v>
      </c>
      <c r="V97" s="36">
        <f t="shared" si="26"/>
        <v>0</v>
      </c>
      <c r="W97" s="148">
        <f t="shared" si="26"/>
        <v>0</v>
      </c>
      <c r="X97" s="49">
        <f t="shared" si="27"/>
        <v>0</v>
      </c>
      <c r="Y97" s="147">
        <f t="shared" si="28"/>
        <v>0</v>
      </c>
      <c r="Z97" s="36">
        <f t="shared" si="28"/>
        <v>0</v>
      </c>
      <c r="AA97" s="36">
        <f t="shared" si="28"/>
        <v>0</v>
      </c>
      <c r="AB97" s="36">
        <f t="shared" si="28"/>
        <v>0</v>
      </c>
      <c r="AC97" s="36">
        <f t="shared" si="28"/>
        <v>0</v>
      </c>
      <c r="AD97" s="36">
        <f t="shared" si="28"/>
        <v>0</v>
      </c>
      <c r="AE97" s="36">
        <f t="shared" si="28"/>
        <v>0</v>
      </c>
      <c r="AF97" s="36">
        <f t="shared" si="28"/>
        <v>0</v>
      </c>
      <c r="AG97" s="148">
        <f t="shared" si="28"/>
        <v>0</v>
      </c>
      <c r="AH97" s="46">
        <f t="shared" si="29"/>
        <v>0</v>
      </c>
      <c r="AI97" s="46">
        <f t="shared" si="30"/>
        <v>0</v>
      </c>
      <c r="AJ97" s="46">
        <f t="shared" si="31"/>
        <v>0</v>
      </c>
      <c r="AK97" s="49">
        <f t="shared" si="33"/>
        <v>0</v>
      </c>
    </row>
    <row r="98" spans="1:37" ht="16.5" customHeight="1">
      <c r="A98" s="48">
        <f>+'行事入力表①'!C98</f>
        <v>18</v>
      </c>
      <c r="B98" s="23" t="str">
        <f>+'行事入力表①'!D98</f>
        <v>金</v>
      </c>
      <c r="C98" s="36">
        <f>+'行事入力表①'!E98</f>
        <v>0</v>
      </c>
      <c r="D98" s="134"/>
      <c r="E98" s="134"/>
      <c r="F98" s="134"/>
      <c r="G98" s="134"/>
      <c r="H98" s="134"/>
      <c r="I98" s="134"/>
      <c r="J98" s="134"/>
      <c r="K98" s="147">
        <f t="shared" si="26"/>
        <v>0</v>
      </c>
      <c r="L98" s="36">
        <f t="shared" si="26"/>
        <v>0</v>
      </c>
      <c r="M98" s="36">
        <f t="shared" si="26"/>
        <v>0</v>
      </c>
      <c r="N98" s="36">
        <f t="shared" si="26"/>
        <v>0</v>
      </c>
      <c r="O98" s="36">
        <f t="shared" si="26"/>
        <v>0</v>
      </c>
      <c r="P98" s="36">
        <f t="shared" si="26"/>
        <v>0</v>
      </c>
      <c r="Q98" s="36">
        <f t="shared" si="26"/>
        <v>0</v>
      </c>
      <c r="R98" s="36">
        <f t="shared" si="26"/>
        <v>0</v>
      </c>
      <c r="S98" s="36">
        <f t="shared" si="26"/>
        <v>0</v>
      </c>
      <c r="T98" s="36">
        <f t="shared" si="26"/>
        <v>0</v>
      </c>
      <c r="U98" s="36">
        <f t="shared" si="26"/>
        <v>0</v>
      </c>
      <c r="V98" s="36">
        <f t="shared" si="26"/>
        <v>0</v>
      </c>
      <c r="W98" s="148">
        <f t="shared" si="26"/>
        <v>0</v>
      </c>
      <c r="X98" s="49">
        <f t="shared" si="27"/>
        <v>0</v>
      </c>
      <c r="Y98" s="147">
        <f t="shared" si="28"/>
        <v>0</v>
      </c>
      <c r="Z98" s="36">
        <f t="shared" si="28"/>
        <v>0</v>
      </c>
      <c r="AA98" s="36">
        <f t="shared" si="28"/>
        <v>0</v>
      </c>
      <c r="AB98" s="36">
        <f t="shared" si="28"/>
        <v>0</v>
      </c>
      <c r="AC98" s="36">
        <f t="shared" si="28"/>
        <v>0</v>
      </c>
      <c r="AD98" s="36">
        <f t="shared" si="28"/>
        <v>0</v>
      </c>
      <c r="AE98" s="36">
        <f t="shared" si="28"/>
        <v>0</v>
      </c>
      <c r="AF98" s="36">
        <f t="shared" si="28"/>
        <v>0</v>
      </c>
      <c r="AG98" s="148">
        <f t="shared" si="28"/>
        <v>0</v>
      </c>
      <c r="AH98" s="46">
        <f t="shared" si="29"/>
        <v>0</v>
      </c>
      <c r="AI98" s="46">
        <f t="shared" si="30"/>
        <v>0</v>
      </c>
      <c r="AJ98" s="46">
        <f t="shared" si="31"/>
        <v>0</v>
      </c>
      <c r="AK98" s="49">
        <f t="shared" si="33"/>
        <v>0</v>
      </c>
    </row>
    <row r="99" spans="1:37" ht="16.5" customHeight="1">
      <c r="A99" s="12">
        <f>+'行事入力表①'!C99</f>
        <v>19</v>
      </c>
      <c r="B99" s="13" t="str">
        <f>+'行事入力表①'!D99</f>
        <v>土</v>
      </c>
      <c r="C99" s="14">
        <f>+'行事入力表①'!E99</f>
        <v>0</v>
      </c>
      <c r="D99" s="133" t="s">
        <v>371</v>
      </c>
      <c r="E99" s="133" t="s">
        <v>371</v>
      </c>
      <c r="F99" s="133" t="s">
        <v>371</v>
      </c>
      <c r="G99" s="133" t="s">
        <v>371</v>
      </c>
      <c r="H99" s="133" t="s">
        <v>149</v>
      </c>
      <c r="I99" s="133" t="s">
        <v>371</v>
      </c>
      <c r="J99" s="133" t="s">
        <v>149</v>
      </c>
      <c r="K99" s="146">
        <f t="shared" si="26"/>
        <v>0</v>
      </c>
      <c r="L99" s="14">
        <f t="shared" si="26"/>
        <v>0</v>
      </c>
      <c r="M99" s="14">
        <f t="shared" si="26"/>
        <v>0</v>
      </c>
      <c r="N99" s="14">
        <f t="shared" si="26"/>
        <v>0</v>
      </c>
      <c r="O99" s="14">
        <f t="shared" si="26"/>
        <v>0</v>
      </c>
      <c r="P99" s="14">
        <f t="shared" si="26"/>
        <v>0</v>
      </c>
      <c r="Q99" s="14">
        <f t="shared" si="26"/>
        <v>0</v>
      </c>
      <c r="R99" s="14">
        <f t="shared" si="26"/>
        <v>0</v>
      </c>
      <c r="S99" s="14">
        <f t="shared" si="26"/>
        <v>0</v>
      </c>
      <c r="T99" s="14">
        <f t="shared" si="26"/>
        <v>0</v>
      </c>
      <c r="U99" s="14">
        <f t="shared" si="26"/>
        <v>0</v>
      </c>
      <c r="V99" s="14">
        <f t="shared" si="26"/>
        <v>0</v>
      </c>
      <c r="W99" s="84">
        <f t="shared" si="26"/>
        <v>0</v>
      </c>
      <c r="X99" s="15">
        <f t="shared" si="27"/>
        <v>0</v>
      </c>
      <c r="Y99" s="146">
        <f t="shared" si="28"/>
        <v>0</v>
      </c>
      <c r="Z99" s="14">
        <f t="shared" si="28"/>
        <v>0</v>
      </c>
      <c r="AA99" s="14">
        <f t="shared" si="28"/>
        <v>0</v>
      </c>
      <c r="AB99" s="14">
        <f t="shared" si="28"/>
        <v>0</v>
      </c>
      <c r="AC99" s="14">
        <f t="shared" si="28"/>
        <v>0</v>
      </c>
      <c r="AD99" s="14">
        <f t="shared" si="28"/>
        <v>0</v>
      </c>
      <c r="AE99" s="14">
        <f t="shared" si="28"/>
        <v>0</v>
      </c>
      <c r="AF99" s="14">
        <f t="shared" si="28"/>
        <v>0</v>
      </c>
      <c r="AG99" s="84">
        <f t="shared" si="28"/>
        <v>0</v>
      </c>
      <c r="AH99" s="10">
        <f t="shared" si="29"/>
        <v>0</v>
      </c>
      <c r="AI99" s="10">
        <f t="shared" si="30"/>
        <v>0</v>
      </c>
      <c r="AJ99" s="10">
        <f t="shared" si="31"/>
        <v>0</v>
      </c>
      <c r="AK99" s="15">
        <f t="shared" si="33"/>
        <v>0</v>
      </c>
    </row>
    <row r="100" spans="1:37" ht="16.5" customHeight="1">
      <c r="A100" s="12">
        <f>+'行事入力表①'!C100</f>
        <v>20</v>
      </c>
      <c r="B100" s="13" t="str">
        <f>+'行事入力表①'!D100</f>
        <v>日</v>
      </c>
      <c r="C100" s="14">
        <f>+'行事入力表①'!E100</f>
        <v>0</v>
      </c>
      <c r="D100" s="133" t="s">
        <v>149</v>
      </c>
      <c r="E100" s="133" t="s">
        <v>371</v>
      </c>
      <c r="F100" s="133" t="s">
        <v>371</v>
      </c>
      <c r="G100" s="133" t="s">
        <v>369</v>
      </c>
      <c r="H100" s="133" t="s">
        <v>369</v>
      </c>
      <c r="I100" s="133" t="s">
        <v>149</v>
      </c>
      <c r="J100" s="133" t="s">
        <v>149</v>
      </c>
      <c r="K100" s="146">
        <f t="shared" si="26"/>
        <v>0</v>
      </c>
      <c r="L100" s="14">
        <f t="shared" si="26"/>
        <v>0</v>
      </c>
      <c r="M100" s="14">
        <f t="shared" si="26"/>
        <v>0</v>
      </c>
      <c r="N100" s="14">
        <f t="shared" si="26"/>
        <v>0</v>
      </c>
      <c r="O100" s="14">
        <f t="shared" si="26"/>
        <v>0</v>
      </c>
      <c r="P100" s="14">
        <f t="shared" si="26"/>
        <v>0</v>
      </c>
      <c r="Q100" s="14">
        <f t="shared" si="26"/>
        <v>0</v>
      </c>
      <c r="R100" s="14">
        <f t="shared" si="26"/>
        <v>0</v>
      </c>
      <c r="S100" s="14">
        <f t="shared" si="26"/>
        <v>0</v>
      </c>
      <c r="T100" s="14">
        <f t="shared" si="26"/>
        <v>0</v>
      </c>
      <c r="U100" s="14">
        <f t="shared" si="26"/>
        <v>0</v>
      </c>
      <c r="V100" s="14">
        <f t="shared" si="26"/>
        <v>0</v>
      </c>
      <c r="W100" s="84">
        <f t="shared" si="26"/>
        <v>0</v>
      </c>
      <c r="X100" s="15">
        <f t="shared" si="27"/>
        <v>0</v>
      </c>
      <c r="Y100" s="146">
        <f t="shared" si="28"/>
        <v>0</v>
      </c>
      <c r="Z100" s="14">
        <f t="shared" si="28"/>
        <v>0</v>
      </c>
      <c r="AA100" s="14">
        <f t="shared" si="28"/>
        <v>0</v>
      </c>
      <c r="AB100" s="14">
        <f t="shared" si="28"/>
        <v>0</v>
      </c>
      <c r="AC100" s="14">
        <f t="shared" si="28"/>
        <v>0</v>
      </c>
      <c r="AD100" s="14">
        <f t="shared" si="28"/>
        <v>0</v>
      </c>
      <c r="AE100" s="14">
        <f t="shared" si="28"/>
        <v>0</v>
      </c>
      <c r="AF100" s="14">
        <f t="shared" si="28"/>
        <v>0</v>
      </c>
      <c r="AG100" s="84">
        <f t="shared" si="28"/>
        <v>0</v>
      </c>
      <c r="AH100" s="10">
        <f t="shared" si="29"/>
        <v>0</v>
      </c>
      <c r="AI100" s="10">
        <f t="shared" si="30"/>
        <v>0</v>
      </c>
      <c r="AJ100" s="10">
        <f t="shared" si="31"/>
        <v>0</v>
      </c>
      <c r="AK100" s="15">
        <f t="shared" si="33"/>
        <v>0</v>
      </c>
    </row>
    <row r="101" spans="1:37" ht="16.5" customHeight="1">
      <c r="A101" s="48">
        <f>+'行事入力表①'!C101</f>
        <v>21</v>
      </c>
      <c r="B101" s="23" t="str">
        <f>+'行事入力表①'!D101</f>
        <v>月</v>
      </c>
      <c r="C101" s="36">
        <f>+'行事入力表①'!E101</f>
        <v>0</v>
      </c>
      <c r="D101" s="134"/>
      <c r="E101" s="134"/>
      <c r="F101" s="134"/>
      <c r="G101" s="134"/>
      <c r="H101" s="134"/>
      <c r="I101" s="134"/>
      <c r="J101" s="134"/>
      <c r="K101" s="147">
        <f t="shared" si="26"/>
        <v>0</v>
      </c>
      <c r="L101" s="36">
        <f t="shared" si="26"/>
        <v>0</v>
      </c>
      <c r="M101" s="36">
        <f t="shared" si="26"/>
        <v>0</v>
      </c>
      <c r="N101" s="36">
        <f t="shared" si="26"/>
        <v>0</v>
      </c>
      <c r="O101" s="36">
        <f t="shared" si="26"/>
        <v>0</v>
      </c>
      <c r="P101" s="36">
        <f t="shared" si="26"/>
        <v>0</v>
      </c>
      <c r="Q101" s="36">
        <f t="shared" si="26"/>
        <v>0</v>
      </c>
      <c r="R101" s="36">
        <f t="shared" si="26"/>
        <v>0</v>
      </c>
      <c r="S101" s="36">
        <f t="shared" si="26"/>
        <v>0</v>
      </c>
      <c r="T101" s="36">
        <f t="shared" si="26"/>
        <v>0</v>
      </c>
      <c r="U101" s="36">
        <f t="shared" si="26"/>
        <v>0</v>
      </c>
      <c r="V101" s="36">
        <f t="shared" si="26"/>
        <v>0</v>
      </c>
      <c r="W101" s="148">
        <f t="shared" si="26"/>
        <v>0</v>
      </c>
      <c r="X101" s="49">
        <f t="shared" si="27"/>
        <v>0</v>
      </c>
      <c r="Y101" s="147">
        <f t="shared" si="28"/>
        <v>0</v>
      </c>
      <c r="Z101" s="36">
        <f t="shared" si="28"/>
        <v>0</v>
      </c>
      <c r="AA101" s="36">
        <f t="shared" si="28"/>
        <v>0</v>
      </c>
      <c r="AB101" s="36">
        <f t="shared" si="28"/>
        <v>0</v>
      </c>
      <c r="AC101" s="36">
        <f t="shared" si="28"/>
        <v>0</v>
      </c>
      <c r="AD101" s="36">
        <f t="shared" si="28"/>
        <v>0</v>
      </c>
      <c r="AE101" s="36">
        <f t="shared" si="28"/>
        <v>0</v>
      </c>
      <c r="AF101" s="36">
        <f t="shared" si="28"/>
        <v>0</v>
      </c>
      <c r="AG101" s="148">
        <f t="shared" si="28"/>
        <v>0</v>
      </c>
      <c r="AH101" s="46">
        <f t="shared" si="29"/>
        <v>0</v>
      </c>
      <c r="AI101" s="46">
        <f t="shared" si="30"/>
        <v>0</v>
      </c>
      <c r="AJ101" s="46">
        <f t="shared" si="31"/>
        <v>0</v>
      </c>
      <c r="AK101" s="49">
        <f t="shared" si="33"/>
        <v>0</v>
      </c>
    </row>
    <row r="102" spans="1:37" ht="16.5" customHeight="1">
      <c r="A102" s="48">
        <f>+'行事入力表①'!C102</f>
        <v>22</v>
      </c>
      <c r="B102" s="23" t="str">
        <f>+'行事入力表①'!D102</f>
        <v>火</v>
      </c>
      <c r="C102" s="36">
        <f>+'行事入力表①'!E102</f>
        <v>0</v>
      </c>
      <c r="D102" s="134"/>
      <c r="E102" s="134"/>
      <c r="F102" s="134"/>
      <c r="G102" s="134"/>
      <c r="H102" s="134"/>
      <c r="I102" s="134"/>
      <c r="J102" s="134"/>
      <c r="K102" s="147">
        <f t="shared" si="26"/>
        <v>0</v>
      </c>
      <c r="L102" s="36">
        <f t="shared" si="26"/>
        <v>0</v>
      </c>
      <c r="M102" s="36">
        <f t="shared" si="26"/>
        <v>0</v>
      </c>
      <c r="N102" s="36">
        <f t="shared" si="26"/>
        <v>0</v>
      </c>
      <c r="O102" s="36">
        <f t="shared" si="26"/>
        <v>0</v>
      </c>
      <c r="P102" s="36">
        <f t="shared" si="26"/>
        <v>0</v>
      </c>
      <c r="Q102" s="36">
        <f t="shared" si="26"/>
        <v>0</v>
      </c>
      <c r="R102" s="36">
        <f t="shared" si="26"/>
        <v>0</v>
      </c>
      <c r="S102" s="36">
        <f t="shared" si="26"/>
        <v>0</v>
      </c>
      <c r="T102" s="36">
        <f t="shared" si="26"/>
        <v>0</v>
      </c>
      <c r="U102" s="36">
        <f t="shared" si="26"/>
        <v>0</v>
      </c>
      <c r="V102" s="36">
        <f t="shared" si="26"/>
        <v>0</v>
      </c>
      <c r="W102" s="148">
        <f t="shared" si="26"/>
        <v>0</v>
      </c>
      <c r="X102" s="49">
        <f t="shared" si="27"/>
        <v>0</v>
      </c>
      <c r="Y102" s="147">
        <f t="shared" si="28"/>
        <v>0</v>
      </c>
      <c r="Z102" s="36">
        <f t="shared" si="28"/>
        <v>0</v>
      </c>
      <c r="AA102" s="36">
        <f t="shared" si="28"/>
        <v>0</v>
      </c>
      <c r="AB102" s="36">
        <f t="shared" si="28"/>
        <v>0</v>
      </c>
      <c r="AC102" s="36">
        <f t="shared" si="28"/>
        <v>0</v>
      </c>
      <c r="AD102" s="36">
        <f t="shared" si="28"/>
        <v>0</v>
      </c>
      <c r="AE102" s="36">
        <f t="shared" si="28"/>
        <v>0</v>
      </c>
      <c r="AF102" s="36">
        <f t="shared" si="28"/>
        <v>0</v>
      </c>
      <c r="AG102" s="148">
        <f t="shared" si="28"/>
        <v>0</v>
      </c>
      <c r="AH102" s="46">
        <f t="shared" si="29"/>
        <v>0</v>
      </c>
      <c r="AI102" s="46">
        <f t="shared" si="30"/>
        <v>0</v>
      </c>
      <c r="AJ102" s="46">
        <f t="shared" si="31"/>
        <v>0</v>
      </c>
      <c r="AK102" s="49">
        <f t="shared" si="33"/>
        <v>0</v>
      </c>
    </row>
    <row r="103" spans="1:37" ht="16.5" customHeight="1">
      <c r="A103" s="48">
        <f>+'行事入力表①'!C103</f>
        <v>23</v>
      </c>
      <c r="B103" s="23" t="str">
        <f>+'行事入力表①'!D103</f>
        <v>水</v>
      </c>
      <c r="C103" s="36">
        <f>+'行事入力表①'!E103</f>
        <v>0</v>
      </c>
      <c r="D103" s="134"/>
      <c r="E103" s="134"/>
      <c r="F103" s="134"/>
      <c r="G103" s="134"/>
      <c r="H103" s="134"/>
      <c r="I103" s="134"/>
      <c r="J103" s="134"/>
      <c r="K103" s="147">
        <f t="shared" si="26"/>
        <v>0</v>
      </c>
      <c r="L103" s="36">
        <f t="shared" si="26"/>
        <v>0</v>
      </c>
      <c r="M103" s="36">
        <f t="shared" si="26"/>
        <v>0</v>
      </c>
      <c r="N103" s="36">
        <f t="shared" si="26"/>
        <v>0</v>
      </c>
      <c r="O103" s="36">
        <f t="shared" si="26"/>
        <v>0</v>
      </c>
      <c r="P103" s="36">
        <f t="shared" si="26"/>
        <v>0</v>
      </c>
      <c r="Q103" s="36">
        <f t="shared" si="26"/>
        <v>0</v>
      </c>
      <c r="R103" s="36">
        <f t="shared" si="26"/>
        <v>0</v>
      </c>
      <c r="S103" s="36">
        <f t="shared" si="26"/>
        <v>0</v>
      </c>
      <c r="T103" s="36">
        <f t="shared" si="26"/>
        <v>0</v>
      </c>
      <c r="U103" s="36">
        <f t="shared" si="26"/>
        <v>0</v>
      </c>
      <c r="V103" s="36">
        <f t="shared" si="26"/>
        <v>0</v>
      </c>
      <c r="W103" s="148">
        <f t="shared" si="26"/>
        <v>0</v>
      </c>
      <c r="X103" s="49">
        <f t="shared" si="27"/>
        <v>0</v>
      </c>
      <c r="Y103" s="147">
        <f t="shared" si="28"/>
        <v>0</v>
      </c>
      <c r="Z103" s="36">
        <f t="shared" si="28"/>
        <v>0</v>
      </c>
      <c r="AA103" s="36">
        <f t="shared" si="28"/>
        <v>0</v>
      </c>
      <c r="AB103" s="36">
        <f t="shared" si="28"/>
        <v>0</v>
      </c>
      <c r="AC103" s="36">
        <f t="shared" si="28"/>
        <v>0</v>
      </c>
      <c r="AD103" s="36">
        <f t="shared" si="28"/>
        <v>0</v>
      </c>
      <c r="AE103" s="36">
        <f t="shared" si="28"/>
        <v>0</v>
      </c>
      <c r="AF103" s="36">
        <f t="shared" si="28"/>
        <v>0</v>
      </c>
      <c r="AG103" s="148">
        <f t="shared" si="28"/>
        <v>0</v>
      </c>
      <c r="AH103" s="46">
        <f t="shared" si="29"/>
        <v>0</v>
      </c>
      <c r="AI103" s="46">
        <f t="shared" si="30"/>
        <v>0</v>
      </c>
      <c r="AJ103" s="46">
        <f t="shared" si="31"/>
        <v>0</v>
      </c>
      <c r="AK103" s="49">
        <f t="shared" si="33"/>
        <v>0</v>
      </c>
    </row>
    <row r="104" spans="1:37" ht="16.5" customHeight="1">
      <c r="A104" s="48">
        <f>+'行事入力表①'!C104</f>
        <v>24</v>
      </c>
      <c r="B104" s="23" t="str">
        <f>+'行事入力表①'!D104</f>
        <v>木</v>
      </c>
      <c r="C104" s="36">
        <f>+'行事入力表①'!E104</f>
        <v>0</v>
      </c>
      <c r="D104" s="134"/>
      <c r="E104" s="134"/>
      <c r="F104" s="134"/>
      <c r="G104" s="134"/>
      <c r="H104" s="134"/>
      <c r="I104" s="134"/>
      <c r="J104" s="134"/>
      <c r="K104" s="147">
        <f t="shared" si="26"/>
        <v>0</v>
      </c>
      <c r="L104" s="36">
        <f t="shared" si="26"/>
        <v>0</v>
      </c>
      <c r="M104" s="36">
        <f t="shared" si="26"/>
        <v>0</v>
      </c>
      <c r="N104" s="36">
        <f t="shared" si="26"/>
        <v>0</v>
      </c>
      <c r="O104" s="36">
        <f t="shared" si="26"/>
        <v>0</v>
      </c>
      <c r="P104" s="36">
        <f t="shared" si="26"/>
        <v>0</v>
      </c>
      <c r="Q104" s="36">
        <f t="shared" si="26"/>
        <v>0</v>
      </c>
      <c r="R104" s="36">
        <f t="shared" si="26"/>
        <v>0</v>
      </c>
      <c r="S104" s="36">
        <f t="shared" si="26"/>
        <v>0</v>
      </c>
      <c r="T104" s="36">
        <f t="shared" si="26"/>
        <v>0</v>
      </c>
      <c r="U104" s="36">
        <f t="shared" si="26"/>
        <v>0</v>
      </c>
      <c r="V104" s="36">
        <f t="shared" si="26"/>
        <v>0</v>
      </c>
      <c r="W104" s="148">
        <f t="shared" si="26"/>
        <v>0</v>
      </c>
      <c r="X104" s="49">
        <f t="shared" si="27"/>
        <v>0</v>
      </c>
      <c r="Y104" s="147">
        <f t="shared" si="28"/>
        <v>0</v>
      </c>
      <c r="Z104" s="36">
        <f t="shared" si="28"/>
        <v>0</v>
      </c>
      <c r="AA104" s="36">
        <f t="shared" si="28"/>
        <v>0</v>
      </c>
      <c r="AB104" s="36">
        <f t="shared" si="28"/>
        <v>0</v>
      </c>
      <c r="AC104" s="36">
        <f t="shared" si="28"/>
        <v>0</v>
      </c>
      <c r="AD104" s="36">
        <f t="shared" si="28"/>
        <v>0</v>
      </c>
      <c r="AE104" s="36">
        <f t="shared" si="28"/>
        <v>0</v>
      </c>
      <c r="AF104" s="36">
        <f t="shared" si="28"/>
        <v>0</v>
      </c>
      <c r="AG104" s="148">
        <f t="shared" si="28"/>
        <v>0</v>
      </c>
      <c r="AH104" s="46">
        <f t="shared" si="29"/>
        <v>0</v>
      </c>
      <c r="AI104" s="46">
        <f t="shared" si="30"/>
        <v>0</v>
      </c>
      <c r="AJ104" s="46">
        <f t="shared" si="31"/>
        <v>0</v>
      </c>
      <c r="AK104" s="49">
        <f t="shared" si="33"/>
        <v>0</v>
      </c>
    </row>
    <row r="105" spans="1:37" ht="16.5" customHeight="1">
      <c r="A105" s="48">
        <f>+'行事入力表①'!C105</f>
        <v>25</v>
      </c>
      <c r="B105" s="23" t="str">
        <f>+'行事入力表①'!D105</f>
        <v>金</v>
      </c>
      <c r="C105" s="36">
        <f>+'行事入力表①'!E105</f>
        <v>0</v>
      </c>
      <c r="D105" s="134"/>
      <c r="E105" s="134"/>
      <c r="F105" s="134"/>
      <c r="G105" s="134"/>
      <c r="H105" s="134"/>
      <c r="I105" s="134"/>
      <c r="J105" s="134"/>
      <c r="K105" s="147">
        <f t="shared" si="26"/>
        <v>0</v>
      </c>
      <c r="L105" s="36">
        <f t="shared" si="26"/>
        <v>0</v>
      </c>
      <c r="M105" s="36">
        <f t="shared" si="26"/>
        <v>0</v>
      </c>
      <c r="N105" s="36">
        <f t="shared" si="26"/>
        <v>0</v>
      </c>
      <c r="O105" s="36">
        <f t="shared" si="26"/>
        <v>0</v>
      </c>
      <c r="P105" s="36">
        <f t="shared" si="26"/>
        <v>0</v>
      </c>
      <c r="Q105" s="36">
        <f t="shared" si="26"/>
        <v>0</v>
      </c>
      <c r="R105" s="36">
        <f t="shared" si="26"/>
        <v>0</v>
      </c>
      <c r="S105" s="36">
        <f t="shared" si="26"/>
        <v>0</v>
      </c>
      <c r="T105" s="36">
        <f t="shared" si="26"/>
        <v>0</v>
      </c>
      <c r="U105" s="36">
        <f t="shared" si="26"/>
        <v>0</v>
      </c>
      <c r="V105" s="36">
        <f t="shared" si="26"/>
        <v>0</v>
      </c>
      <c r="W105" s="148">
        <f t="shared" si="26"/>
        <v>0</v>
      </c>
      <c r="X105" s="49">
        <f t="shared" si="27"/>
        <v>0</v>
      </c>
      <c r="Y105" s="147">
        <f t="shared" si="28"/>
        <v>0</v>
      </c>
      <c r="Z105" s="36">
        <f t="shared" si="28"/>
        <v>0</v>
      </c>
      <c r="AA105" s="36">
        <f t="shared" si="28"/>
        <v>0</v>
      </c>
      <c r="AB105" s="36">
        <f t="shared" si="28"/>
        <v>0</v>
      </c>
      <c r="AC105" s="36">
        <f t="shared" si="28"/>
        <v>0</v>
      </c>
      <c r="AD105" s="36">
        <f t="shared" si="28"/>
        <v>0</v>
      </c>
      <c r="AE105" s="36">
        <f t="shared" si="28"/>
        <v>0</v>
      </c>
      <c r="AF105" s="36">
        <f t="shared" si="28"/>
        <v>0</v>
      </c>
      <c r="AG105" s="148">
        <f t="shared" si="28"/>
        <v>0</v>
      </c>
      <c r="AH105" s="46">
        <f t="shared" si="29"/>
        <v>0</v>
      </c>
      <c r="AI105" s="46">
        <f t="shared" si="30"/>
        <v>0</v>
      </c>
      <c r="AJ105" s="46">
        <f t="shared" si="31"/>
        <v>0</v>
      </c>
      <c r="AK105" s="49">
        <f t="shared" si="33"/>
        <v>0</v>
      </c>
    </row>
    <row r="106" spans="1:37" ht="16.5" customHeight="1">
      <c r="A106" s="12">
        <f>+'行事入力表①'!C106</f>
        <v>26</v>
      </c>
      <c r="B106" s="13" t="str">
        <f>+'行事入力表①'!D106</f>
        <v>土</v>
      </c>
      <c r="C106" s="14">
        <f>+'行事入力表①'!E106</f>
        <v>0</v>
      </c>
      <c r="D106" s="133" t="s">
        <v>371</v>
      </c>
      <c r="E106" s="133" t="s">
        <v>371</v>
      </c>
      <c r="F106" s="133" t="s">
        <v>371</v>
      </c>
      <c r="G106" s="133" t="s">
        <v>371</v>
      </c>
      <c r="H106" s="133" t="s">
        <v>149</v>
      </c>
      <c r="I106" s="133" t="s">
        <v>371</v>
      </c>
      <c r="J106" s="133" t="s">
        <v>149</v>
      </c>
      <c r="K106" s="146">
        <f t="shared" si="26"/>
        <v>0</v>
      </c>
      <c r="L106" s="14">
        <f t="shared" si="26"/>
        <v>0</v>
      </c>
      <c r="M106" s="14">
        <f t="shared" si="26"/>
        <v>0</v>
      </c>
      <c r="N106" s="14">
        <f t="shared" si="26"/>
        <v>0</v>
      </c>
      <c r="O106" s="14">
        <f t="shared" si="26"/>
        <v>0</v>
      </c>
      <c r="P106" s="14">
        <f t="shared" si="26"/>
        <v>0</v>
      </c>
      <c r="Q106" s="14">
        <f t="shared" si="26"/>
        <v>0</v>
      </c>
      <c r="R106" s="14">
        <f t="shared" si="26"/>
        <v>0</v>
      </c>
      <c r="S106" s="14">
        <f t="shared" si="26"/>
        <v>0</v>
      </c>
      <c r="T106" s="14">
        <f t="shared" si="26"/>
        <v>0</v>
      </c>
      <c r="U106" s="14">
        <f t="shared" si="26"/>
        <v>0</v>
      </c>
      <c r="V106" s="14">
        <f t="shared" si="26"/>
        <v>0</v>
      </c>
      <c r="W106" s="84">
        <f t="shared" si="26"/>
        <v>0</v>
      </c>
      <c r="X106" s="15">
        <f t="shared" si="27"/>
        <v>0</v>
      </c>
      <c r="Y106" s="146">
        <f t="shared" si="28"/>
        <v>0</v>
      </c>
      <c r="Z106" s="14">
        <f t="shared" si="28"/>
        <v>0</v>
      </c>
      <c r="AA106" s="14">
        <f t="shared" si="28"/>
        <v>0</v>
      </c>
      <c r="AB106" s="14">
        <f t="shared" si="28"/>
        <v>0</v>
      </c>
      <c r="AC106" s="14">
        <f t="shared" si="28"/>
        <v>0</v>
      </c>
      <c r="AD106" s="14">
        <f t="shared" si="28"/>
        <v>0</v>
      </c>
      <c r="AE106" s="14">
        <f t="shared" si="28"/>
        <v>0</v>
      </c>
      <c r="AF106" s="14">
        <f t="shared" si="28"/>
        <v>0</v>
      </c>
      <c r="AG106" s="84">
        <f t="shared" si="28"/>
        <v>0</v>
      </c>
      <c r="AH106" s="10">
        <f t="shared" si="29"/>
        <v>0</v>
      </c>
      <c r="AI106" s="10">
        <f t="shared" si="30"/>
        <v>0</v>
      </c>
      <c r="AJ106" s="10">
        <f t="shared" si="31"/>
        <v>0</v>
      </c>
      <c r="AK106" s="15">
        <f t="shared" si="33"/>
        <v>0</v>
      </c>
    </row>
    <row r="107" spans="1:37" ht="16.5" customHeight="1">
      <c r="A107" s="12">
        <f>+'行事入力表①'!C107</f>
        <v>27</v>
      </c>
      <c r="B107" s="13" t="str">
        <f>+'行事入力表①'!D107</f>
        <v>日</v>
      </c>
      <c r="C107" s="14">
        <f>+'行事入力表①'!E107</f>
        <v>0</v>
      </c>
      <c r="D107" s="133" t="s">
        <v>149</v>
      </c>
      <c r="E107" s="133" t="s">
        <v>371</v>
      </c>
      <c r="F107" s="133" t="s">
        <v>371</v>
      </c>
      <c r="G107" s="133" t="s">
        <v>369</v>
      </c>
      <c r="H107" s="133" t="s">
        <v>369</v>
      </c>
      <c r="I107" s="133" t="s">
        <v>149</v>
      </c>
      <c r="J107" s="133" t="s">
        <v>149</v>
      </c>
      <c r="K107" s="146">
        <f t="shared" si="26"/>
        <v>0</v>
      </c>
      <c r="L107" s="14">
        <f t="shared" si="26"/>
        <v>0</v>
      </c>
      <c r="M107" s="14">
        <f t="shared" si="26"/>
        <v>0</v>
      </c>
      <c r="N107" s="14">
        <f t="shared" si="26"/>
        <v>0</v>
      </c>
      <c r="O107" s="14">
        <f t="shared" si="26"/>
        <v>0</v>
      </c>
      <c r="P107" s="14">
        <f t="shared" si="26"/>
        <v>0</v>
      </c>
      <c r="Q107" s="14">
        <f t="shared" si="26"/>
        <v>0</v>
      </c>
      <c r="R107" s="14">
        <f t="shared" si="26"/>
        <v>0</v>
      </c>
      <c r="S107" s="14">
        <f t="shared" si="26"/>
        <v>0</v>
      </c>
      <c r="T107" s="14">
        <f t="shared" si="26"/>
        <v>0</v>
      </c>
      <c r="U107" s="14">
        <f t="shared" si="26"/>
        <v>0</v>
      </c>
      <c r="V107" s="14">
        <f t="shared" si="26"/>
        <v>0</v>
      </c>
      <c r="W107" s="84">
        <f t="shared" si="26"/>
        <v>0</v>
      </c>
      <c r="X107" s="15">
        <f t="shared" si="27"/>
        <v>0</v>
      </c>
      <c r="Y107" s="146">
        <f t="shared" si="28"/>
        <v>0</v>
      </c>
      <c r="Z107" s="14">
        <f t="shared" si="28"/>
        <v>0</v>
      </c>
      <c r="AA107" s="14">
        <f t="shared" si="28"/>
        <v>0</v>
      </c>
      <c r="AB107" s="14">
        <f t="shared" si="28"/>
        <v>0</v>
      </c>
      <c r="AC107" s="14">
        <f t="shared" si="28"/>
        <v>0</v>
      </c>
      <c r="AD107" s="14">
        <f t="shared" si="28"/>
        <v>0</v>
      </c>
      <c r="AE107" s="14">
        <f t="shared" si="28"/>
        <v>0</v>
      </c>
      <c r="AF107" s="14">
        <f t="shared" si="28"/>
        <v>0</v>
      </c>
      <c r="AG107" s="84">
        <f t="shared" si="28"/>
        <v>0</v>
      </c>
      <c r="AH107" s="10">
        <f t="shared" si="29"/>
        <v>0</v>
      </c>
      <c r="AI107" s="10">
        <f t="shared" si="30"/>
        <v>0</v>
      </c>
      <c r="AJ107" s="10">
        <f t="shared" si="31"/>
        <v>0</v>
      </c>
      <c r="AK107" s="15">
        <f t="shared" si="33"/>
        <v>0</v>
      </c>
    </row>
    <row r="108" spans="1:37" ht="16.5" customHeight="1">
      <c r="A108" s="48">
        <f>+'行事入力表①'!C108</f>
        <v>28</v>
      </c>
      <c r="B108" s="23" t="str">
        <f>+'行事入力表①'!D108</f>
        <v>月</v>
      </c>
      <c r="C108" s="36">
        <f>+'行事入力表①'!E108</f>
        <v>0</v>
      </c>
      <c r="D108" s="134"/>
      <c r="E108" s="134"/>
      <c r="F108" s="134"/>
      <c r="G108" s="134"/>
      <c r="H108" s="134"/>
      <c r="I108" s="134"/>
      <c r="J108" s="134"/>
      <c r="K108" s="147">
        <f t="shared" si="26"/>
        <v>0</v>
      </c>
      <c r="L108" s="36">
        <f t="shared" si="26"/>
        <v>0</v>
      </c>
      <c r="M108" s="36">
        <f t="shared" si="26"/>
        <v>0</v>
      </c>
      <c r="N108" s="36">
        <f t="shared" si="26"/>
        <v>0</v>
      </c>
      <c r="O108" s="36">
        <f t="shared" si="26"/>
        <v>0</v>
      </c>
      <c r="P108" s="36">
        <f t="shared" si="26"/>
        <v>0</v>
      </c>
      <c r="Q108" s="36">
        <f t="shared" si="26"/>
        <v>0</v>
      </c>
      <c r="R108" s="36">
        <f t="shared" si="26"/>
        <v>0</v>
      </c>
      <c r="S108" s="36">
        <f t="shared" si="26"/>
        <v>0</v>
      </c>
      <c r="T108" s="36">
        <f t="shared" si="26"/>
        <v>0</v>
      </c>
      <c r="U108" s="36">
        <f t="shared" si="26"/>
        <v>0</v>
      </c>
      <c r="V108" s="36">
        <f t="shared" si="26"/>
        <v>0</v>
      </c>
      <c r="W108" s="148">
        <f t="shared" si="26"/>
        <v>0</v>
      </c>
      <c r="X108" s="49">
        <f t="shared" si="27"/>
        <v>0</v>
      </c>
      <c r="Y108" s="147">
        <f t="shared" si="28"/>
        <v>0</v>
      </c>
      <c r="Z108" s="36">
        <f t="shared" si="28"/>
        <v>0</v>
      </c>
      <c r="AA108" s="36">
        <f t="shared" si="28"/>
        <v>0</v>
      </c>
      <c r="AB108" s="36">
        <f t="shared" si="28"/>
        <v>0</v>
      </c>
      <c r="AC108" s="36">
        <f t="shared" si="28"/>
        <v>0</v>
      </c>
      <c r="AD108" s="36">
        <f t="shared" si="28"/>
        <v>0</v>
      </c>
      <c r="AE108" s="36">
        <f t="shared" si="28"/>
        <v>0</v>
      </c>
      <c r="AF108" s="36">
        <f t="shared" si="28"/>
        <v>0</v>
      </c>
      <c r="AG108" s="148">
        <f t="shared" si="28"/>
        <v>0</v>
      </c>
      <c r="AH108" s="46">
        <f t="shared" si="29"/>
        <v>0</v>
      </c>
      <c r="AI108" s="46">
        <f t="shared" si="30"/>
        <v>0</v>
      </c>
      <c r="AJ108" s="46">
        <f t="shared" si="31"/>
        <v>0</v>
      </c>
      <c r="AK108" s="49">
        <f t="shared" si="33"/>
        <v>0</v>
      </c>
    </row>
    <row r="109" spans="1:37" ht="16.5" customHeight="1">
      <c r="A109" s="48">
        <f>+'行事入力表①'!C109</f>
        <v>29</v>
      </c>
      <c r="B109" s="23" t="str">
        <f>+'行事入力表①'!D109</f>
        <v>火</v>
      </c>
      <c r="C109" s="36">
        <f>+'行事入力表①'!E109</f>
        <v>0</v>
      </c>
      <c r="D109" s="134"/>
      <c r="E109" s="134"/>
      <c r="F109" s="134"/>
      <c r="G109" s="134"/>
      <c r="H109" s="134"/>
      <c r="I109" s="134"/>
      <c r="J109" s="134"/>
      <c r="K109" s="147">
        <f t="shared" si="26"/>
        <v>0</v>
      </c>
      <c r="L109" s="36">
        <f t="shared" si="26"/>
        <v>0</v>
      </c>
      <c r="M109" s="36">
        <f t="shared" si="26"/>
        <v>0</v>
      </c>
      <c r="N109" s="36">
        <f t="shared" si="26"/>
        <v>0</v>
      </c>
      <c r="O109" s="36">
        <f t="shared" si="26"/>
        <v>0</v>
      </c>
      <c r="P109" s="36">
        <f t="shared" si="26"/>
        <v>0</v>
      </c>
      <c r="Q109" s="36">
        <f t="shared" si="26"/>
        <v>0</v>
      </c>
      <c r="R109" s="36">
        <f t="shared" si="26"/>
        <v>0</v>
      </c>
      <c r="S109" s="36">
        <f t="shared" si="26"/>
        <v>0</v>
      </c>
      <c r="T109" s="36">
        <f t="shared" si="26"/>
        <v>0</v>
      </c>
      <c r="U109" s="36">
        <f t="shared" si="26"/>
        <v>0</v>
      </c>
      <c r="V109" s="36">
        <f t="shared" si="26"/>
        <v>0</v>
      </c>
      <c r="W109" s="148">
        <f t="shared" si="26"/>
        <v>0</v>
      </c>
      <c r="X109" s="49">
        <f t="shared" si="27"/>
        <v>0</v>
      </c>
      <c r="Y109" s="147">
        <f t="shared" si="28"/>
        <v>0</v>
      </c>
      <c r="Z109" s="36">
        <f t="shared" si="28"/>
        <v>0</v>
      </c>
      <c r="AA109" s="36">
        <f t="shared" si="28"/>
        <v>0</v>
      </c>
      <c r="AB109" s="36">
        <f t="shared" si="28"/>
        <v>0</v>
      </c>
      <c r="AC109" s="36">
        <f t="shared" si="28"/>
        <v>0</v>
      </c>
      <c r="AD109" s="36">
        <f t="shared" si="28"/>
        <v>0</v>
      </c>
      <c r="AE109" s="36">
        <f t="shared" si="28"/>
        <v>0</v>
      </c>
      <c r="AF109" s="36">
        <f t="shared" si="28"/>
        <v>0</v>
      </c>
      <c r="AG109" s="148">
        <f t="shared" si="28"/>
        <v>0</v>
      </c>
      <c r="AH109" s="46">
        <f t="shared" si="29"/>
        <v>0</v>
      </c>
      <c r="AI109" s="46">
        <f t="shared" si="30"/>
        <v>0</v>
      </c>
      <c r="AJ109" s="46">
        <f t="shared" si="31"/>
        <v>0</v>
      </c>
      <c r="AK109" s="49">
        <f t="shared" si="33"/>
        <v>0</v>
      </c>
    </row>
    <row r="110" spans="1:37" ht="16.5" customHeight="1">
      <c r="A110" s="48">
        <f>+'行事入力表①'!C110</f>
        <v>30</v>
      </c>
      <c r="B110" s="23" t="str">
        <f>+'行事入力表①'!D110</f>
        <v>水</v>
      </c>
      <c r="C110" s="36">
        <f>+'行事入力表①'!E110</f>
        <v>0</v>
      </c>
      <c r="D110" s="134"/>
      <c r="E110" s="134"/>
      <c r="F110" s="134"/>
      <c r="G110" s="134"/>
      <c r="H110" s="134"/>
      <c r="I110" s="134"/>
      <c r="J110" s="134"/>
      <c r="K110" s="147">
        <f t="shared" si="26"/>
        <v>0</v>
      </c>
      <c r="L110" s="36">
        <f t="shared" si="26"/>
        <v>0</v>
      </c>
      <c r="M110" s="36">
        <f t="shared" si="26"/>
        <v>0</v>
      </c>
      <c r="N110" s="36">
        <f t="shared" si="26"/>
        <v>0</v>
      </c>
      <c r="O110" s="36">
        <f t="shared" si="26"/>
        <v>0</v>
      </c>
      <c r="P110" s="36">
        <f t="shared" si="26"/>
        <v>0</v>
      </c>
      <c r="Q110" s="36">
        <f t="shared" si="26"/>
        <v>0</v>
      </c>
      <c r="R110" s="36">
        <f t="shared" si="26"/>
        <v>0</v>
      </c>
      <c r="S110" s="36">
        <f t="shared" si="26"/>
        <v>0</v>
      </c>
      <c r="T110" s="36">
        <f t="shared" si="26"/>
        <v>0</v>
      </c>
      <c r="U110" s="36">
        <f t="shared" si="26"/>
        <v>0</v>
      </c>
      <c r="V110" s="36">
        <f t="shared" si="26"/>
        <v>0</v>
      </c>
      <c r="W110" s="148">
        <f t="shared" si="26"/>
        <v>0</v>
      </c>
      <c r="X110" s="49">
        <f t="shared" si="27"/>
        <v>0</v>
      </c>
      <c r="Y110" s="147">
        <f t="shared" si="28"/>
        <v>0</v>
      </c>
      <c r="Z110" s="36">
        <f t="shared" si="28"/>
        <v>0</v>
      </c>
      <c r="AA110" s="36">
        <f t="shared" si="28"/>
        <v>0</v>
      </c>
      <c r="AB110" s="36">
        <f t="shared" si="28"/>
        <v>0</v>
      </c>
      <c r="AC110" s="36">
        <f t="shared" si="28"/>
        <v>0</v>
      </c>
      <c r="AD110" s="36">
        <f t="shared" si="28"/>
        <v>0</v>
      </c>
      <c r="AE110" s="36">
        <f t="shared" si="28"/>
        <v>0</v>
      </c>
      <c r="AF110" s="36">
        <f t="shared" si="28"/>
        <v>0</v>
      </c>
      <c r="AG110" s="148">
        <f t="shared" si="28"/>
        <v>0</v>
      </c>
      <c r="AH110" s="46">
        <f t="shared" si="29"/>
        <v>0</v>
      </c>
      <c r="AI110" s="46">
        <f t="shared" si="30"/>
        <v>0</v>
      </c>
      <c r="AJ110" s="46">
        <f t="shared" si="31"/>
        <v>0</v>
      </c>
      <c r="AK110" s="49">
        <f t="shared" si="33"/>
        <v>0</v>
      </c>
    </row>
    <row r="111" spans="1:37" ht="16.5" customHeight="1" thickBot="1">
      <c r="A111" s="50">
        <f>+'行事入力表①'!C111</f>
        <v>0</v>
      </c>
      <c r="B111" s="51">
        <f>+'行事入力表①'!D111</f>
        <v>0</v>
      </c>
      <c r="C111" s="52">
        <f>+'行事入力表①'!E111</f>
        <v>0</v>
      </c>
      <c r="D111" s="135"/>
      <c r="E111" s="135"/>
      <c r="F111" s="135"/>
      <c r="G111" s="135"/>
      <c r="H111" s="135"/>
      <c r="I111" s="135"/>
      <c r="J111" s="141"/>
      <c r="K111" s="153">
        <f t="shared" si="26"/>
        <v>0</v>
      </c>
      <c r="L111" s="52">
        <f t="shared" si="26"/>
        <v>0</v>
      </c>
      <c r="M111" s="52">
        <f t="shared" si="26"/>
        <v>0</v>
      </c>
      <c r="N111" s="52">
        <f t="shared" si="26"/>
        <v>0</v>
      </c>
      <c r="O111" s="52">
        <f t="shared" si="26"/>
        <v>0</v>
      </c>
      <c r="P111" s="52">
        <f t="shared" si="26"/>
        <v>0</v>
      </c>
      <c r="Q111" s="52">
        <f t="shared" si="26"/>
        <v>0</v>
      </c>
      <c r="R111" s="52">
        <f t="shared" si="26"/>
        <v>0</v>
      </c>
      <c r="S111" s="52">
        <f t="shared" si="26"/>
        <v>0</v>
      </c>
      <c r="T111" s="52">
        <f t="shared" si="26"/>
        <v>0</v>
      </c>
      <c r="U111" s="52">
        <f t="shared" si="26"/>
        <v>0</v>
      </c>
      <c r="V111" s="52">
        <f t="shared" si="26"/>
        <v>0</v>
      </c>
      <c r="W111" s="154">
        <f t="shared" si="26"/>
        <v>0</v>
      </c>
      <c r="X111" s="53">
        <f t="shared" si="27"/>
        <v>0</v>
      </c>
      <c r="Y111" s="153">
        <f>COUNTIF($D111:$J111,Y$4)</f>
        <v>0</v>
      </c>
      <c r="Z111" s="52">
        <f aca="true" t="shared" si="34" ref="Z111:AG111">COUNTIF($D111:$J111,Z$4)</f>
        <v>0</v>
      </c>
      <c r="AA111" s="52">
        <f t="shared" si="34"/>
        <v>0</v>
      </c>
      <c r="AB111" s="52">
        <f t="shared" si="34"/>
        <v>0</v>
      </c>
      <c r="AC111" s="52">
        <f t="shared" si="34"/>
        <v>0</v>
      </c>
      <c r="AD111" s="52">
        <f t="shared" si="34"/>
        <v>0</v>
      </c>
      <c r="AE111" s="52">
        <f t="shared" si="34"/>
        <v>0</v>
      </c>
      <c r="AF111" s="52">
        <f t="shared" si="34"/>
        <v>0</v>
      </c>
      <c r="AG111" s="154">
        <f t="shared" si="34"/>
        <v>0</v>
      </c>
      <c r="AH111" s="155">
        <f>COUNTA(D111:J111)-X111-AJ111-SUM(Y111:AG111)-COUNTIF(D111:J111,"-")-COUNTIF(D111:J111,"★")</f>
        <v>0</v>
      </c>
      <c r="AI111" s="155">
        <f t="shared" si="30"/>
        <v>0</v>
      </c>
      <c r="AJ111" s="155">
        <f t="shared" si="31"/>
        <v>0</v>
      </c>
      <c r="AK111" s="53">
        <f t="shared" si="33"/>
        <v>0</v>
      </c>
    </row>
    <row r="112" spans="1:31" ht="16.5" customHeight="1" thickBot="1">
      <c r="A112" s="551"/>
      <c r="B112" s="551"/>
      <c r="C112" s="551"/>
      <c r="D112" s="551"/>
      <c r="E112" s="551"/>
      <c r="F112" s="551"/>
      <c r="G112" s="551"/>
      <c r="H112" s="551"/>
      <c r="I112" s="551"/>
      <c r="J112" s="551"/>
      <c r="K112" s="551"/>
      <c r="L112" s="551"/>
      <c r="M112" s="551"/>
      <c r="N112" s="551"/>
      <c r="O112" s="551"/>
      <c r="P112" s="551"/>
      <c r="Q112" s="551"/>
      <c r="R112" s="551"/>
      <c r="S112" s="551"/>
      <c r="T112" s="551"/>
      <c r="U112" s="551"/>
      <c r="V112" s="551"/>
      <c r="W112" s="551"/>
      <c r="X112" s="551"/>
      <c r="Y112" s="551"/>
      <c r="Z112" s="551"/>
      <c r="AA112" s="551"/>
      <c r="AB112" s="551"/>
      <c r="AC112" s="551"/>
      <c r="AD112" s="551"/>
      <c r="AE112" s="551"/>
    </row>
    <row r="113" spans="1:37" ht="22.5" customHeight="1" thickBot="1">
      <c r="A113" s="274" t="s">
        <v>57</v>
      </c>
      <c r="B113" s="275"/>
      <c r="C113" s="275"/>
      <c r="D113" s="275"/>
      <c r="E113" s="275"/>
      <c r="F113" s="275"/>
      <c r="G113" s="275"/>
      <c r="H113" s="275"/>
      <c r="I113" s="276"/>
      <c r="J113" s="143"/>
      <c r="K113" s="54">
        <f>SUM(K81:K111)</f>
        <v>0</v>
      </c>
      <c r="L113" s="55">
        <f aca="true" t="shared" si="35" ref="L113:AK113">SUM(L81:L111)</f>
        <v>0</v>
      </c>
      <c r="M113" s="55">
        <f t="shared" si="35"/>
        <v>0</v>
      </c>
      <c r="N113" s="55">
        <f t="shared" si="35"/>
        <v>0</v>
      </c>
      <c r="O113" s="55">
        <f t="shared" si="35"/>
        <v>0</v>
      </c>
      <c r="P113" s="55">
        <f t="shared" si="35"/>
        <v>0</v>
      </c>
      <c r="Q113" s="55">
        <f t="shared" si="35"/>
        <v>0</v>
      </c>
      <c r="R113" s="55">
        <f t="shared" si="35"/>
        <v>0</v>
      </c>
      <c r="S113" s="55">
        <f t="shared" si="35"/>
        <v>0</v>
      </c>
      <c r="T113" s="55">
        <f t="shared" si="35"/>
        <v>0</v>
      </c>
      <c r="U113" s="55">
        <f t="shared" si="35"/>
        <v>0</v>
      </c>
      <c r="V113" s="55">
        <f t="shared" si="35"/>
        <v>0</v>
      </c>
      <c r="W113" s="55">
        <f t="shared" si="35"/>
        <v>0</v>
      </c>
      <c r="X113" s="56">
        <f t="shared" si="35"/>
        <v>0</v>
      </c>
      <c r="Y113" s="57">
        <f t="shared" si="35"/>
        <v>0</v>
      </c>
      <c r="Z113" s="55">
        <f t="shared" si="35"/>
        <v>0</v>
      </c>
      <c r="AA113" s="55">
        <f t="shared" si="35"/>
        <v>0</v>
      </c>
      <c r="AB113" s="55">
        <f t="shared" si="35"/>
        <v>0</v>
      </c>
      <c r="AC113" s="55">
        <f t="shared" si="35"/>
        <v>0</v>
      </c>
      <c r="AD113" s="55">
        <f t="shared" si="35"/>
        <v>0</v>
      </c>
      <c r="AE113" s="55">
        <f t="shared" si="35"/>
        <v>0</v>
      </c>
      <c r="AF113" s="55">
        <f t="shared" si="35"/>
        <v>0</v>
      </c>
      <c r="AG113" s="55">
        <f t="shared" si="35"/>
        <v>0</v>
      </c>
      <c r="AH113" s="55">
        <f t="shared" si="35"/>
        <v>0</v>
      </c>
      <c r="AI113" s="55">
        <f>SUM(AI81:AI111)</f>
        <v>0</v>
      </c>
      <c r="AJ113" s="55">
        <f t="shared" si="35"/>
        <v>0</v>
      </c>
      <c r="AK113" s="56">
        <f t="shared" si="35"/>
        <v>0</v>
      </c>
    </row>
    <row r="114" spans="1:31" ht="16.5" customHeight="1">
      <c r="A114" s="277" t="s">
        <v>206</v>
      </c>
      <c r="B114" s="277"/>
      <c r="C114" s="277"/>
      <c r="D114" s="277"/>
      <c r="E114" s="277"/>
      <c r="F114" s="277"/>
      <c r="G114" s="277"/>
      <c r="H114" s="277"/>
      <c r="I114" s="277"/>
      <c r="J114" s="277"/>
      <c r="K114" s="277"/>
      <c r="L114" s="277"/>
      <c r="M114" s="277"/>
      <c r="N114" s="277"/>
      <c r="O114" s="277"/>
      <c r="P114" s="277"/>
      <c r="Q114" s="277"/>
      <c r="R114" s="277"/>
      <c r="S114" s="277"/>
      <c r="T114" s="277"/>
      <c r="U114" s="277"/>
      <c r="V114" s="277"/>
      <c r="W114" s="277"/>
      <c r="X114" s="277"/>
      <c r="Y114" s="277"/>
      <c r="Z114" s="277"/>
      <c r="AA114" s="277"/>
      <c r="AB114" s="277"/>
      <c r="AC114" s="277"/>
      <c r="AD114" s="277"/>
      <c r="AE114" s="277"/>
    </row>
    <row r="115" spans="3:37" ht="22.5" customHeight="1">
      <c r="C115" s="138" t="str">
        <f>C1</f>
        <v>平成22年度　教育課程実施計画</v>
      </c>
      <c r="D115" s="139"/>
      <c r="E115" s="139"/>
      <c r="F115" s="139"/>
      <c r="G115" s="139"/>
      <c r="H115" s="139"/>
      <c r="I115" s="139"/>
      <c r="J115" s="139"/>
      <c r="W115" s="258" t="str">
        <f>+'時間割入力表②'!$E$1</f>
        <v>○○立△△</v>
      </c>
      <c r="X115" s="258"/>
      <c r="Y115" s="258"/>
      <c r="Z115" s="258"/>
      <c r="AA115" s="258"/>
      <c r="AB115" s="258"/>
      <c r="AC115" s="38" t="s">
        <v>163</v>
      </c>
      <c r="AD115" s="38"/>
      <c r="AE115" s="38"/>
      <c r="AF115" s="38" t="s">
        <v>73</v>
      </c>
      <c r="AG115" s="85">
        <f>+'時間割入力表②'!$B$2</f>
        <v>0</v>
      </c>
      <c r="AH115" s="38" t="s">
        <v>74</v>
      </c>
      <c r="AI115" s="38"/>
      <c r="AJ115" s="85">
        <f>+$AJ$1</f>
      </c>
      <c r="AK115" s="38">
        <f>+$AK$1</f>
      </c>
    </row>
    <row r="116" spans="4:10" ht="16.5" customHeight="1" thickBot="1">
      <c r="D116" s="139"/>
      <c r="E116" s="139"/>
      <c r="F116" s="139"/>
      <c r="G116" s="139"/>
      <c r="H116" s="139"/>
      <c r="I116" s="139"/>
      <c r="J116" s="139"/>
    </row>
    <row r="117" spans="1:37" s="35" customFormat="1" ht="16.5" customHeight="1">
      <c r="A117" s="286" t="s">
        <v>60</v>
      </c>
      <c r="B117" s="287"/>
      <c r="C117" s="287"/>
      <c r="D117" s="271" t="s">
        <v>372</v>
      </c>
      <c r="E117" s="272"/>
      <c r="F117" s="272"/>
      <c r="G117" s="272"/>
      <c r="H117" s="272"/>
      <c r="I117" s="272"/>
      <c r="J117" s="273"/>
      <c r="K117" s="283" t="s">
        <v>157</v>
      </c>
      <c r="L117" s="284"/>
      <c r="M117" s="284"/>
      <c r="N117" s="284"/>
      <c r="O117" s="284"/>
      <c r="P117" s="284"/>
      <c r="Q117" s="284"/>
      <c r="R117" s="284"/>
      <c r="S117" s="285"/>
      <c r="T117" s="39" t="s">
        <v>49</v>
      </c>
      <c r="U117" s="39" t="s">
        <v>101</v>
      </c>
      <c r="V117" s="39" t="s">
        <v>260</v>
      </c>
      <c r="W117" s="39" t="s">
        <v>50</v>
      </c>
      <c r="X117" s="281" t="s">
        <v>19</v>
      </c>
      <c r="Y117" s="269" t="s">
        <v>161</v>
      </c>
      <c r="Z117" s="270"/>
      <c r="AA117" s="83" t="s">
        <v>162</v>
      </c>
      <c r="AB117" s="288" t="s">
        <v>15</v>
      </c>
      <c r="AC117" s="288"/>
      <c r="AD117" s="288"/>
      <c r="AE117" s="288"/>
      <c r="AF117" s="288"/>
      <c r="AG117" s="259" t="s">
        <v>53</v>
      </c>
      <c r="AH117" s="285"/>
      <c r="AI117" s="40" t="s">
        <v>134</v>
      </c>
      <c r="AJ117" s="40" t="s">
        <v>54</v>
      </c>
      <c r="AK117" s="281" t="s">
        <v>56</v>
      </c>
    </row>
    <row r="118" spans="1:37" s="43" customFormat="1" ht="16.5" customHeight="1" thickBot="1">
      <c r="A118" s="41" t="s">
        <v>3</v>
      </c>
      <c r="B118" s="7" t="s">
        <v>52</v>
      </c>
      <c r="C118" s="7" t="s">
        <v>39</v>
      </c>
      <c r="D118" s="140" t="s">
        <v>373</v>
      </c>
      <c r="E118" s="140" t="s">
        <v>375</v>
      </c>
      <c r="F118" s="140" t="s">
        <v>376</v>
      </c>
      <c r="G118" s="140" t="s">
        <v>378</v>
      </c>
      <c r="H118" s="140" t="s">
        <v>381</v>
      </c>
      <c r="I118" s="140" t="s">
        <v>382</v>
      </c>
      <c r="J118" s="145" t="s">
        <v>385</v>
      </c>
      <c r="K118" s="41" t="s">
        <v>46</v>
      </c>
      <c r="L118" s="7" t="s">
        <v>47</v>
      </c>
      <c r="M118" s="7" t="s">
        <v>154</v>
      </c>
      <c r="N118" s="7" t="s">
        <v>48</v>
      </c>
      <c r="O118" s="7" t="s">
        <v>99</v>
      </c>
      <c r="P118" s="7" t="s">
        <v>97</v>
      </c>
      <c r="Q118" s="7" t="s">
        <v>155</v>
      </c>
      <c r="R118" s="7" t="s">
        <v>156</v>
      </c>
      <c r="S118" s="7" t="s">
        <v>98</v>
      </c>
      <c r="T118" s="7" t="s">
        <v>49</v>
      </c>
      <c r="U118" s="7" t="s">
        <v>51</v>
      </c>
      <c r="V118" s="7" t="s">
        <v>260</v>
      </c>
      <c r="W118" s="7" t="s">
        <v>50</v>
      </c>
      <c r="X118" s="282"/>
      <c r="Y118" s="41" t="s">
        <v>158</v>
      </c>
      <c r="Z118" s="65" t="s">
        <v>159</v>
      </c>
      <c r="AA118" s="65" t="s">
        <v>160</v>
      </c>
      <c r="AB118" s="7" t="s">
        <v>102</v>
      </c>
      <c r="AC118" s="7" t="s">
        <v>103</v>
      </c>
      <c r="AD118" s="7" t="s">
        <v>104</v>
      </c>
      <c r="AE118" s="7" t="s">
        <v>105</v>
      </c>
      <c r="AF118" s="7" t="s">
        <v>106</v>
      </c>
      <c r="AG118" s="7" t="s">
        <v>196</v>
      </c>
      <c r="AH118" s="7" t="s">
        <v>148</v>
      </c>
      <c r="AI118" s="7" t="s">
        <v>191</v>
      </c>
      <c r="AJ118" s="7" t="s">
        <v>88</v>
      </c>
      <c r="AK118" s="282"/>
    </row>
    <row r="119" spans="1:37" ht="16.5" customHeight="1">
      <c r="A119" s="44">
        <f>+'行事入力表①'!C119</f>
        <v>1</v>
      </c>
      <c r="B119" s="23" t="str">
        <f>+'行事入力表①'!D119</f>
        <v>木</v>
      </c>
      <c r="C119" s="46">
        <f>+'行事入力表①'!E119</f>
        <v>0</v>
      </c>
      <c r="D119" s="134"/>
      <c r="E119" s="134"/>
      <c r="F119" s="134"/>
      <c r="G119" s="134"/>
      <c r="H119" s="134"/>
      <c r="I119" s="134"/>
      <c r="J119" s="134"/>
      <c r="K119" s="156">
        <f>COUNTIF($D119:$J119,K$4)</f>
        <v>0</v>
      </c>
      <c r="L119" s="157">
        <f aca="true" t="shared" si="36" ref="L119:W134">COUNTIF($D119:$J119,L$4)</f>
        <v>0</v>
      </c>
      <c r="M119" s="157">
        <f t="shared" si="36"/>
        <v>0</v>
      </c>
      <c r="N119" s="157">
        <f t="shared" si="36"/>
        <v>0</v>
      </c>
      <c r="O119" s="157">
        <f t="shared" si="36"/>
        <v>0</v>
      </c>
      <c r="P119" s="157">
        <f t="shared" si="36"/>
        <v>0</v>
      </c>
      <c r="Q119" s="157">
        <f t="shared" si="36"/>
        <v>0</v>
      </c>
      <c r="R119" s="157">
        <f t="shared" si="36"/>
        <v>0</v>
      </c>
      <c r="S119" s="157">
        <f t="shared" si="36"/>
        <v>0</v>
      </c>
      <c r="T119" s="157">
        <f t="shared" si="36"/>
        <v>0</v>
      </c>
      <c r="U119" s="157">
        <f t="shared" si="36"/>
        <v>0</v>
      </c>
      <c r="V119" s="157">
        <f t="shared" si="36"/>
        <v>0</v>
      </c>
      <c r="W119" s="158">
        <f t="shared" si="36"/>
        <v>0</v>
      </c>
      <c r="X119" s="159">
        <f>SUM(K119:W119)</f>
        <v>0</v>
      </c>
      <c r="Y119" s="156">
        <f>COUNTIF($D119:$J119,Y$4)</f>
        <v>0</v>
      </c>
      <c r="Z119" s="157">
        <f aca="true" t="shared" si="37" ref="Z119:AG134">COUNTIF($D119:$J119,Z$4)</f>
        <v>0</v>
      </c>
      <c r="AA119" s="157">
        <f t="shared" si="37"/>
        <v>0</v>
      </c>
      <c r="AB119" s="157">
        <f t="shared" si="37"/>
        <v>0</v>
      </c>
      <c r="AC119" s="157">
        <f t="shared" si="37"/>
        <v>0</v>
      </c>
      <c r="AD119" s="157">
        <f t="shared" si="37"/>
        <v>0</v>
      </c>
      <c r="AE119" s="157">
        <f t="shared" si="37"/>
        <v>0</v>
      </c>
      <c r="AF119" s="157">
        <f t="shared" si="37"/>
        <v>0</v>
      </c>
      <c r="AG119" s="158">
        <f t="shared" si="37"/>
        <v>0</v>
      </c>
      <c r="AH119" s="157">
        <f>COUNTA(D119:J119)-X119-AJ119-SUM(Y119:AG119)-COUNTIF(D119:J119,"-")-COUNTIF(D119:J119,"★")</f>
        <v>0</v>
      </c>
      <c r="AI119" s="157">
        <f>COUNTIF(D119:J119,"★")</f>
        <v>0</v>
      </c>
      <c r="AJ119" s="157">
        <f>COUNTIF($D119:$J119,AJ$4)+COUNTIF($D119:$J119,"臨")</f>
        <v>0</v>
      </c>
      <c r="AK119" s="159">
        <f>+X119+SUM(Y119:AH119)</f>
        <v>0</v>
      </c>
    </row>
    <row r="120" spans="1:37" ht="16.5" customHeight="1">
      <c r="A120" s="48">
        <f>+'行事入力表①'!C120</f>
        <v>2</v>
      </c>
      <c r="B120" s="23" t="str">
        <f>+'行事入力表①'!D120</f>
        <v>金</v>
      </c>
      <c r="C120" s="36">
        <f>+'行事入力表①'!E120</f>
        <v>0</v>
      </c>
      <c r="D120" s="134"/>
      <c r="E120" s="134"/>
      <c r="F120" s="134"/>
      <c r="G120" s="134"/>
      <c r="H120" s="134"/>
      <c r="I120" s="134"/>
      <c r="J120" s="134"/>
      <c r="K120" s="147">
        <f aca="true" t="shared" si="38" ref="K120:W149">COUNTIF($D120:$J120,K$4)</f>
        <v>0</v>
      </c>
      <c r="L120" s="36">
        <f t="shared" si="36"/>
        <v>0</v>
      </c>
      <c r="M120" s="36">
        <f t="shared" si="36"/>
        <v>0</v>
      </c>
      <c r="N120" s="36">
        <f t="shared" si="36"/>
        <v>0</v>
      </c>
      <c r="O120" s="36">
        <f t="shared" si="36"/>
        <v>0</v>
      </c>
      <c r="P120" s="36">
        <f t="shared" si="36"/>
        <v>0</v>
      </c>
      <c r="Q120" s="36">
        <f t="shared" si="36"/>
        <v>0</v>
      </c>
      <c r="R120" s="36">
        <f t="shared" si="36"/>
        <v>0</v>
      </c>
      <c r="S120" s="36">
        <f t="shared" si="36"/>
        <v>0</v>
      </c>
      <c r="T120" s="36">
        <f t="shared" si="36"/>
        <v>0</v>
      </c>
      <c r="U120" s="36">
        <f t="shared" si="36"/>
        <v>0</v>
      </c>
      <c r="V120" s="36">
        <f t="shared" si="36"/>
        <v>0</v>
      </c>
      <c r="W120" s="148">
        <f t="shared" si="36"/>
        <v>0</v>
      </c>
      <c r="X120" s="49">
        <f aca="true" t="shared" si="39" ref="X120:X149">SUM(K120:W120)</f>
        <v>0</v>
      </c>
      <c r="Y120" s="147">
        <f aca="true" t="shared" si="40" ref="Y120:AG148">COUNTIF($D120:$J120,Y$4)</f>
        <v>0</v>
      </c>
      <c r="Z120" s="36">
        <f t="shared" si="37"/>
        <v>0</v>
      </c>
      <c r="AA120" s="36">
        <f t="shared" si="37"/>
        <v>0</v>
      </c>
      <c r="AB120" s="36">
        <f t="shared" si="37"/>
        <v>0</v>
      </c>
      <c r="AC120" s="36">
        <f t="shared" si="37"/>
        <v>0</v>
      </c>
      <c r="AD120" s="36">
        <f t="shared" si="37"/>
        <v>0</v>
      </c>
      <c r="AE120" s="36">
        <f t="shared" si="37"/>
        <v>0</v>
      </c>
      <c r="AF120" s="36">
        <f t="shared" si="37"/>
        <v>0</v>
      </c>
      <c r="AG120" s="148">
        <f t="shared" si="37"/>
        <v>0</v>
      </c>
      <c r="AH120" s="46">
        <f aca="true" t="shared" si="41" ref="AH120:AH148">COUNTA(D120:J120)-X120-AJ120-SUM(Y120:AG120)-COUNTIF(D120:J120,"-")-COUNTIF(D120:J120,"★")</f>
        <v>0</v>
      </c>
      <c r="AI120" s="46">
        <f aca="true" t="shared" si="42" ref="AI120:AI149">COUNTIF(D120:J120,"★")</f>
        <v>0</v>
      </c>
      <c r="AJ120" s="46">
        <f aca="true" t="shared" si="43" ref="AJ120:AJ149">COUNTIF($D120:$J120,AJ$4)+COUNTIF($D120:$J120,"臨")</f>
        <v>0</v>
      </c>
      <c r="AK120" s="47">
        <f aca="true" t="shared" si="44" ref="AK120:AK131">+X120+SUM(Y120:AH120)</f>
        <v>0</v>
      </c>
    </row>
    <row r="121" spans="1:37" ht="16.5" customHeight="1">
      <c r="A121" s="12">
        <f>+'行事入力表①'!C121</f>
        <v>3</v>
      </c>
      <c r="B121" s="13" t="str">
        <f>+'行事入力表①'!D121</f>
        <v>土</v>
      </c>
      <c r="C121" s="14">
        <f>+'行事入力表①'!E121</f>
        <v>0</v>
      </c>
      <c r="D121" s="133" t="s">
        <v>371</v>
      </c>
      <c r="E121" s="133" t="s">
        <v>149</v>
      </c>
      <c r="F121" s="133" t="s">
        <v>149</v>
      </c>
      <c r="G121" s="133" t="s">
        <v>149</v>
      </c>
      <c r="H121" s="133" t="s">
        <v>371</v>
      </c>
      <c r="I121" s="133" t="s">
        <v>369</v>
      </c>
      <c r="J121" s="133" t="s">
        <v>371</v>
      </c>
      <c r="K121" s="146">
        <f t="shared" si="38"/>
        <v>0</v>
      </c>
      <c r="L121" s="14">
        <f t="shared" si="36"/>
        <v>0</v>
      </c>
      <c r="M121" s="14">
        <f t="shared" si="36"/>
        <v>0</v>
      </c>
      <c r="N121" s="14">
        <f t="shared" si="36"/>
        <v>0</v>
      </c>
      <c r="O121" s="14">
        <f t="shared" si="36"/>
        <v>0</v>
      </c>
      <c r="P121" s="14">
        <f t="shared" si="36"/>
        <v>0</v>
      </c>
      <c r="Q121" s="14">
        <f t="shared" si="36"/>
        <v>0</v>
      </c>
      <c r="R121" s="14">
        <f t="shared" si="36"/>
        <v>0</v>
      </c>
      <c r="S121" s="14">
        <f t="shared" si="36"/>
        <v>0</v>
      </c>
      <c r="T121" s="14">
        <f t="shared" si="36"/>
        <v>0</v>
      </c>
      <c r="U121" s="14">
        <f t="shared" si="36"/>
        <v>0</v>
      </c>
      <c r="V121" s="14">
        <f t="shared" si="36"/>
        <v>0</v>
      </c>
      <c r="W121" s="84">
        <f t="shared" si="36"/>
        <v>0</v>
      </c>
      <c r="X121" s="15">
        <f t="shared" si="39"/>
        <v>0</v>
      </c>
      <c r="Y121" s="146">
        <f t="shared" si="40"/>
        <v>0</v>
      </c>
      <c r="Z121" s="14">
        <f t="shared" si="37"/>
        <v>0</v>
      </c>
      <c r="AA121" s="14">
        <f t="shared" si="37"/>
        <v>0</v>
      </c>
      <c r="AB121" s="14">
        <f t="shared" si="37"/>
        <v>0</v>
      </c>
      <c r="AC121" s="14">
        <f t="shared" si="37"/>
        <v>0</v>
      </c>
      <c r="AD121" s="14">
        <f t="shared" si="37"/>
        <v>0</v>
      </c>
      <c r="AE121" s="14">
        <f t="shared" si="37"/>
        <v>0</v>
      </c>
      <c r="AF121" s="14">
        <f t="shared" si="37"/>
        <v>0</v>
      </c>
      <c r="AG121" s="84">
        <f t="shared" si="37"/>
        <v>0</v>
      </c>
      <c r="AH121" s="10">
        <f t="shared" si="41"/>
        <v>0</v>
      </c>
      <c r="AI121" s="10">
        <f t="shared" si="42"/>
        <v>0</v>
      </c>
      <c r="AJ121" s="10">
        <f t="shared" si="43"/>
        <v>0</v>
      </c>
      <c r="AK121" s="11">
        <f t="shared" si="44"/>
        <v>0</v>
      </c>
    </row>
    <row r="122" spans="1:37" ht="16.5" customHeight="1">
      <c r="A122" s="12">
        <f>+'行事入力表①'!C122</f>
        <v>4</v>
      </c>
      <c r="B122" s="13" t="str">
        <f>+'行事入力表①'!D122</f>
        <v>日</v>
      </c>
      <c r="C122" s="14">
        <f>+'行事入力表①'!E122</f>
        <v>0</v>
      </c>
      <c r="D122" s="133" t="s">
        <v>149</v>
      </c>
      <c r="E122" s="133" t="s">
        <v>149</v>
      </c>
      <c r="F122" s="133" t="s">
        <v>149</v>
      </c>
      <c r="G122" s="133" t="s">
        <v>149</v>
      </c>
      <c r="H122" s="133" t="s">
        <v>369</v>
      </c>
      <c r="I122" s="133" t="s">
        <v>149</v>
      </c>
      <c r="J122" s="133" t="s">
        <v>149</v>
      </c>
      <c r="K122" s="146">
        <f t="shared" si="38"/>
        <v>0</v>
      </c>
      <c r="L122" s="14">
        <f t="shared" si="36"/>
        <v>0</v>
      </c>
      <c r="M122" s="14">
        <f t="shared" si="36"/>
        <v>0</v>
      </c>
      <c r="N122" s="14">
        <f t="shared" si="36"/>
        <v>0</v>
      </c>
      <c r="O122" s="14">
        <f t="shared" si="36"/>
        <v>0</v>
      </c>
      <c r="P122" s="14">
        <f t="shared" si="36"/>
        <v>0</v>
      </c>
      <c r="Q122" s="14">
        <f t="shared" si="36"/>
        <v>0</v>
      </c>
      <c r="R122" s="14">
        <f t="shared" si="36"/>
        <v>0</v>
      </c>
      <c r="S122" s="14">
        <f t="shared" si="36"/>
        <v>0</v>
      </c>
      <c r="T122" s="14">
        <f t="shared" si="36"/>
        <v>0</v>
      </c>
      <c r="U122" s="14">
        <f t="shared" si="36"/>
        <v>0</v>
      </c>
      <c r="V122" s="14">
        <f t="shared" si="36"/>
        <v>0</v>
      </c>
      <c r="W122" s="84">
        <f t="shared" si="36"/>
        <v>0</v>
      </c>
      <c r="X122" s="15">
        <f t="shared" si="39"/>
        <v>0</v>
      </c>
      <c r="Y122" s="146">
        <f t="shared" si="40"/>
        <v>0</v>
      </c>
      <c r="Z122" s="14">
        <f t="shared" si="37"/>
        <v>0</v>
      </c>
      <c r="AA122" s="14">
        <f t="shared" si="37"/>
        <v>0</v>
      </c>
      <c r="AB122" s="14">
        <f t="shared" si="37"/>
        <v>0</v>
      </c>
      <c r="AC122" s="14">
        <f t="shared" si="37"/>
        <v>0</v>
      </c>
      <c r="AD122" s="14">
        <f t="shared" si="37"/>
        <v>0</v>
      </c>
      <c r="AE122" s="14">
        <f t="shared" si="37"/>
        <v>0</v>
      </c>
      <c r="AF122" s="14">
        <f t="shared" si="37"/>
        <v>0</v>
      </c>
      <c r="AG122" s="84">
        <f t="shared" si="37"/>
        <v>0</v>
      </c>
      <c r="AH122" s="10">
        <f t="shared" si="41"/>
        <v>0</v>
      </c>
      <c r="AI122" s="10">
        <f t="shared" si="42"/>
        <v>0</v>
      </c>
      <c r="AJ122" s="10">
        <f t="shared" si="43"/>
        <v>0</v>
      </c>
      <c r="AK122" s="11">
        <f t="shared" si="44"/>
        <v>0</v>
      </c>
    </row>
    <row r="123" spans="1:37" ht="16.5" customHeight="1">
      <c r="A123" s="48">
        <f>+'行事入力表①'!C123</f>
        <v>5</v>
      </c>
      <c r="B123" s="23" t="str">
        <f>+'行事入力表①'!D123</f>
        <v>月</v>
      </c>
      <c r="C123" s="36">
        <f>+'行事入力表①'!E123</f>
        <v>0</v>
      </c>
      <c r="D123" s="134"/>
      <c r="E123" s="134"/>
      <c r="F123" s="134"/>
      <c r="G123" s="134"/>
      <c r="H123" s="134"/>
      <c r="I123" s="134"/>
      <c r="J123" s="134"/>
      <c r="K123" s="147">
        <f t="shared" si="38"/>
        <v>0</v>
      </c>
      <c r="L123" s="36">
        <f t="shared" si="36"/>
        <v>0</v>
      </c>
      <c r="M123" s="36">
        <f t="shared" si="36"/>
        <v>0</v>
      </c>
      <c r="N123" s="36">
        <f t="shared" si="36"/>
        <v>0</v>
      </c>
      <c r="O123" s="36">
        <f t="shared" si="36"/>
        <v>0</v>
      </c>
      <c r="P123" s="36">
        <f t="shared" si="36"/>
        <v>0</v>
      </c>
      <c r="Q123" s="36">
        <f t="shared" si="36"/>
        <v>0</v>
      </c>
      <c r="R123" s="36">
        <f t="shared" si="36"/>
        <v>0</v>
      </c>
      <c r="S123" s="36">
        <f t="shared" si="36"/>
        <v>0</v>
      </c>
      <c r="T123" s="36">
        <f t="shared" si="36"/>
        <v>0</v>
      </c>
      <c r="U123" s="36">
        <f t="shared" si="36"/>
        <v>0</v>
      </c>
      <c r="V123" s="36">
        <f t="shared" si="36"/>
        <v>0</v>
      </c>
      <c r="W123" s="148">
        <f t="shared" si="36"/>
        <v>0</v>
      </c>
      <c r="X123" s="49">
        <f t="shared" si="39"/>
        <v>0</v>
      </c>
      <c r="Y123" s="147">
        <f t="shared" si="40"/>
        <v>0</v>
      </c>
      <c r="Z123" s="36">
        <f t="shared" si="37"/>
        <v>0</v>
      </c>
      <c r="AA123" s="36">
        <f t="shared" si="37"/>
        <v>0</v>
      </c>
      <c r="AB123" s="36">
        <f t="shared" si="37"/>
        <v>0</v>
      </c>
      <c r="AC123" s="36">
        <f t="shared" si="37"/>
        <v>0</v>
      </c>
      <c r="AD123" s="36">
        <f t="shared" si="37"/>
        <v>0</v>
      </c>
      <c r="AE123" s="36">
        <f t="shared" si="37"/>
        <v>0</v>
      </c>
      <c r="AF123" s="36">
        <f t="shared" si="37"/>
        <v>0</v>
      </c>
      <c r="AG123" s="148">
        <f t="shared" si="37"/>
        <v>0</v>
      </c>
      <c r="AH123" s="46">
        <f t="shared" si="41"/>
        <v>0</v>
      </c>
      <c r="AI123" s="46">
        <f t="shared" si="42"/>
        <v>0</v>
      </c>
      <c r="AJ123" s="46">
        <f t="shared" si="43"/>
        <v>0</v>
      </c>
      <c r="AK123" s="47">
        <f t="shared" si="44"/>
        <v>0</v>
      </c>
    </row>
    <row r="124" spans="1:37" ht="16.5" customHeight="1">
      <c r="A124" s="48">
        <f>+'行事入力表①'!C124</f>
        <v>6</v>
      </c>
      <c r="B124" s="23" t="str">
        <f>+'行事入力表①'!D124</f>
        <v>火</v>
      </c>
      <c r="C124" s="36">
        <f>+'行事入力表①'!E124</f>
        <v>0</v>
      </c>
      <c r="D124" s="134"/>
      <c r="E124" s="134"/>
      <c r="F124" s="134"/>
      <c r="G124" s="134"/>
      <c r="H124" s="134"/>
      <c r="I124" s="134"/>
      <c r="J124" s="134"/>
      <c r="K124" s="147">
        <f t="shared" si="38"/>
        <v>0</v>
      </c>
      <c r="L124" s="36">
        <f t="shared" si="36"/>
        <v>0</v>
      </c>
      <c r="M124" s="36">
        <f t="shared" si="36"/>
        <v>0</v>
      </c>
      <c r="N124" s="36">
        <f t="shared" si="36"/>
        <v>0</v>
      </c>
      <c r="O124" s="36">
        <f t="shared" si="36"/>
        <v>0</v>
      </c>
      <c r="P124" s="36">
        <f t="shared" si="36"/>
        <v>0</v>
      </c>
      <c r="Q124" s="36">
        <f t="shared" si="36"/>
        <v>0</v>
      </c>
      <c r="R124" s="36">
        <f t="shared" si="36"/>
        <v>0</v>
      </c>
      <c r="S124" s="36">
        <f t="shared" si="36"/>
        <v>0</v>
      </c>
      <c r="T124" s="36">
        <f t="shared" si="36"/>
        <v>0</v>
      </c>
      <c r="U124" s="36">
        <f t="shared" si="36"/>
        <v>0</v>
      </c>
      <c r="V124" s="36">
        <f t="shared" si="36"/>
        <v>0</v>
      </c>
      <c r="W124" s="148">
        <f t="shared" si="36"/>
        <v>0</v>
      </c>
      <c r="X124" s="49">
        <f t="shared" si="39"/>
        <v>0</v>
      </c>
      <c r="Y124" s="147">
        <f t="shared" si="40"/>
        <v>0</v>
      </c>
      <c r="Z124" s="36">
        <f t="shared" si="37"/>
        <v>0</v>
      </c>
      <c r="AA124" s="36">
        <f t="shared" si="37"/>
        <v>0</v>
      </c>
      <c r="AB124" s="36">
        <f t="shared" si="37"/>
        <v>0</v>
      </c>
      <c r="AC124" s="36">
        <f t="shared" si="37"/>
        <v>0</v>
      </c>
      <c r="AD124" s="36">
        <f t="shared" si="37"/>
        <v>0</v>
      </c>
      <c r="AE124" s="36">
        <f t="shared" si="37"/>
        <v>0</v>
      </c>
      <c r="AF124" s="36">
        <f t="shared" si="37"/>
        <v>0</v>
      </c>
      <c r="AG124" s="148">
        <f t="shared" si="37"/>
        <v>0</v>
      </c>
      <c r="AH124" s="46">
        <f t="shared" si="41"/>
        <v>0</v>
      </c>
      <c r="AI124" s="46">
        <f t="shared" si="42"/>
        <v>0</v>
      </c>
      <c r="AJ124" s="46">
        <f t="shared" si="43"/>
        <v>0</v>
      </c>
      <c r="AK124" s="47">
        <f t="shared" si="44"/>
        <v>0</v>
      </c>
    </row>
    <row r="125" spans="1:37" ht="16.5" customHeight="1">
      <c r="A125" s="48">
        <f>+'行事入力表①'!C125</f>
        <v>7</v>
      </c>
      <c r="B125" s="23" t="str">
        <f>+'行事入力表①'!D125</f>
        <v>水</v>
      </c>
      <c r="C125" s="36">
        <f>+'行事入力表①'!E125</f>
        <v>0</v>
      </c>
      <c r="D125" s="134"/>
      <c r="E125" s="134"/>
      <c r="F125" s="134"/>
      <c r="G125" s="134"/>
      <c r="H125" s="134"/>
      <c r="I125" s="134"/>
      <c r="J125" s="134"/>
      <c r="K125" s="147">
        <f t="shared" si="38"/>
        <v>0</v>
      </c>
      <c r="L125" s="36">
        <f t="shared" si="36"/>
        <v>0</v>
      </c>
      <c r="M125" s="36">
        <f t="shared" si="36"/>
        <v>0</v>
      </c>
      <c r="N125" s="36">
        <f t="shared" si="36"/>
        <v>0</v>
      </c>
      <c r="O125" s="36">
        <f t="shared" si="36"/>
        <v>0</v>
      </c>
      <c r="P125" s="36">
        <f t="shared" si="36"/>
        <v>0</v>
      </c>
      <c r="Q125" s="36">
        <f t="shared" si="36"/>
        <v>0</v>
      </c>
      <c r="R125" s="36">
        <f t="shared" si="36"/>
        <v>0</v>
      </c>
      <c r="S125" s="36">
        <f t="shared" si="36"/>
        <v>0</v>
      </c>
      <c r="T125" s="36">
        <f t="shared" si="36"/>
        <v>0</v>
      </c>
      <c r="U125" s="36">
        <f t="shared" si="36"/>
        <v>0</v>
      </c>
      <c r="V125" s="36">
        <f t="shared" si="36"/>
        <v>0</v>
      </c>
      <c r="W125" s="148">
        <f t="shared" si="36"/>
        <v>0</v>
      </c>
      <c r="X125" s="49">
        <f t="shared" si="39"/>
        <v>0</v>
      </c>
      <c r="Y125" s="147">
        <f t="shared" si="40"/>
        <v>0</v>
      </c>
      <c r="Z125" s="36">
        <f t="shared" si="37"/>
        <v>0</v>
      </c>
      <c r="AA125" s="36">
        <f t="shared" si="37"/>
        <v>0</v>
      </c>
      <c r="AB125" s="36">
        <f t="shared" si="37"/>
        <v>0</v>
      </c>
      <c r="AC125" s="36">
        <f t="shared" si="37"/>
        <v>0</v>
      </c>
      <c r="AD125" s="36">
        <f t="shared" si="37"/>
        <v>0</v>
      </c>
      <c r="AE125" s="36">
        <f t="shared" si="37"/>
        <v>0</v>
      </c>
      <c r="AF125" s="36">
        <f t="shared" si="37"/>
        <v>0</v>
      </c>
      <c r="AG125" s="148">
        <f t="shared" si="37"/>
        <v>0</v>
      </c>
      <c r="AH125" s="46">
        <f t="shared" si="41"/>
        <v>0</v>
      </c>
      <c r="AI125" s="46">
        <f t="shared" si="42"/>
        <v>0</v>
      </c>
      <c r="AJ125" s="46">
        <f t="shared" si="43"/>
        <v>0</v>
      </c>
      <c r="AK125" s="47">
        <f t="shared" si="44"/>
        <v>0</v>
      </c>
    </row>
    <row r="126" spans="1:37" ht="16.5" customHeight="1">
      <c r="A126" s="48">
        <f>+'行事入力表①'!C126</f>
        <v>8</v>
      </c>
      <c r="B126" s="23" t="str">
        <f>+'行事入力表①'!D126</f>
        <v>木</v>
      </c>
      <c r="C126" s="36">
        <f>+'行事入力表①'!E126</f>
        <v>0</v>
      </c>
      <c r="D126" s="134"/>
      <c r="E126" s="134"/>
      <c r="F126" s="134"/>
      <c r="G126" s="134"/>
      <c r="H126" s="134"/>
      <c r="I126" s="134"/>
      <c r="J126" s="134"/>
      <c r="K126" s="147">
        <f t="shared" si="38"/>
        <v>0</v>
      </c>
      <c r="L126" s="36">
        <f t="shared" si="36"/>
        <v>0</v>
      </c>
      <c r="M126" s="36">
        <f t="shared" si="36"/>
        <v>0</v>
      </c>
      <c r="N126" s="36">
        <f t="shared" si="36"/>
        <v>0</v>
      </c>
      <c r="O126" s="36">
        <f t="shared" si="36"/>
        <v>0</v>
      </c>
      <c r="P126" s="36">
        <f t="shared" si="36"/>
        <v>0</v>
      </c>
      <c r="Q126" s="36">
        <f t="shared" si="36"/>
        <v>0</v>
      </c>
      <c r="R126" s="36">
        <f t="shared" si="36"/>
        <v>0</v>
      </c>
      <c r="S126" s="36">
        <f t="shared" si="36"/>
        <v>0</v>
      </c>
      <c r="T126" s="36">
        <f t="shared" si="36"/>
        <v>0</v>
      </c>
      <c r="U126" s="36">
        <f t="shared" si="36"/>
        <v>0</v>
      </c>
      <c r="V126" s="36">
        <f t="shared" si="36"/>
        <v>0</v>
      </c>
      <c r="W126" s="148">
        <f t="shared" si="36"/>
        <v>0</v>
      </c>
      <c r="X126" s="49">
        <f t="shared" si="39"/>
        <v>0</v>
      </c>
      <c r="Y126" s="147">
        <f t="shared" si="40"/>
        <v>0</v>
      </c>
      <c r="Z126" s="36">
        <f t="shared" si="37"/>
        <v>0</v>
      </c>
      <c r="AA126" s="36">
        <f t="shared" si="37"/>
        <v>0</v>
      </c>
      <c r="AB126" s="36">
        <f t="shared" si="37"/>
        <v>0</v>
      </c>
      <c r="AC126" s="36">
        <f t="shared" si="37"/>
        <v>0</v>
      </c>
      <c r="AD126" s="36">
        <f t="shared" si="37"/>
        <v>0</v>
      </c>
      <c r="AE126" s="36">
        <f t="shared" si="37"/>
        <v>0</v>
      </c>
      <c r="AF126" s="36">
        <f t="shared" si="37"/>
        <v>0</v>
      </c>
      <c r="AG126" s="148">
        <f t="shared" si="37"/>
        <v>0</v>
      </c>
      <c r="AH126" s="46">
        <f t="shared" si="41"/>
        <v>0</v>
      </c>
      <c r="AI126" s="46">
        <f t="shared" si="42"/>
        <v>0</v>
      </c>
      <c r="AJ126" s="46">
        <f t="shared" si="43"/>
        <v>0</v>
      </c>
      <c r="AK126" s="47">
        <f t="shared" si="44"/>
        <v>0</v>
      </c>
    </row>
    <row r="127" spans="1:37" ht="16.5" customHeight="1">
      <c r="A127" s="48">
        <f>+'行事入力表①'!C127</f>
        <v>9</v>
      </c>
      <c r="B127" s="23" t="str">
        <f>+'行事入力表①'!D127</f>
        <v>金</v>
      </c>
      <c r="C127" s="36">
        <f>+'行事入力表①'!E127</f>
        <v>0</v>
      </c>
      <c r="D127" s="134"/>
      <c r="E127" s="134"/>
      <c r="F127" s="134"/>
      <c r="G127" s="134"/>
      <c r="H127" s="134"/>
      <c r="I127" s="134"/>
      <c r="J127" s="134"/>
      <c r="K127" s="147">
        <f t="shared" si="38"/>
        <v>0</v>
      </c>
      <c r="L127" s="36">
        <f t="shared" si="36"/>
        <v>0</v>
      </c>
      <c r="M127" s="36">
        <f t="shared" si="36"/>
        <v>0</v>
      </c>
      <c r="N127" s="36">
        <f t="shared" si="36"/>
        <v>0</v>
      </c>
      <c r="O127" s="36">
        <f t="shared" si="36"/>
        <v>0</v>
      </c>
      <c r="P127" s="36">
        <f t="shared" si="36"/>
        <v>0</v>
      </c>
      <c r="Q127" s="36">
        <f t="shared" si="36"/>
        <v>0</v>
      </c>
      <c r="R127" s="36">
        <f t="shared" si="36"/>
        <v>0</v>
      </c>
      <c r="S127" s="36">
        <f t="shared" si="36"/>
        <v>0</v>
      </c>
      <c r="T127" s="36">
        <f t="shared" si="36"/>
        <v>0</v>
      </c>
      <c r="U127" s="36">
        <f t="shared" si="36"/>
        <v>0</v>
      </c>
      <c r="V127" s="36">
        <f t="shared" si="36"/>
        <v>0</v>
      </c>
      <c r="W127" s="148">
        <f t="shared" si="36"/>
        <v>0</v>
      </c>
      <c r="X127" s="49">
        <f>SUM(K127:W127)</f>
        <v>0</v>
      </c>
      <c r="Y127" s="147">
        <f t="shared" si="40"/>
        <v>0</v>
      </c>
      <c r="Z127" s="36">
        <f t="shared" si="37"/>
        <v>0</v>
      </c>
      <c r="AA127" s="36">
        <f t="shared" si="37"/>
        <v>0</v>
      </c>
      <c r="AB127" s="36">
        <f t="shared" si="37"/>
        <v>0</v>
      </c>
      <c r="AC127" s="36">
        <f t="shared" si="37"/>
        <v>0</v>
      </c>
      <c r="AD127" s="36">
        <f t="shared" si="37"/>
        <v>0</v>
      </c>
      <c r="AE127" s="36">
        <f t="shared" si="37"/>
        <v>0</v>
      </c>
      <c r="AF127" s="36">
        <f t="shared" si="37"/>
        <v>0</v>
      </c>
      <c r="AG127" s="148">
        <f t="shared" si="37"/>
        <v>0</v>
      </c>
      <c r="AH127" s="46">
        <f>COUNTA(D127:J127)-X127-AJ127-SUM(Y127:AG127)-COUNTIF(D127:J127,"-")-COUNTIF(D127:J127,"★")</f>
        <v>0</v>
      </c>
      <c r="AI127" s="46">
        <f>COUNTIF(D127:J127,"★")</f>
        <v>0</v>
      </c>
      <c r="AJ127" s="46">
        <f t="shared" si="43"/>
        <v>0</v>
      </c>
      <c r="AK127" s="47">
        <f>+X127+SUM(Y127:AH127)</f>
        <v>0</v>
      </c>
    </row>
    <row r="128" spans="1:37" ht="16.5" customHeight="1">
      <c r="A128" s="12">
        <f>+'行事入力表①'!C128</f>
        <v>10</v>
      </c>
      <c r="B128" s="13" t="str">
        <f>+'行事入力表①'!D128</f>
        <v>土</v>
      </c>
      <c r="C128" s="14">
        <f>+'行事入力表①'!E128</f>
        <v>0</v>
      </c>
      <c r="D128" s="133" t="s">
        <v>371</v>
      </c>
      <c r="E128" s="133" t="s">
        <v>371</v>
      </c>
      <c r="F128" s="133" t="s">
        <v>369</v>
      </c>
      <c r="G128" s="133" t="s">
        <v>149</v>
      </c>
      <c r="H128" s="133" t="s">
        <v>149</v>
      </c>
      <c r="I128" s="133" t="s">
        <v>369</v>
      </c>
      <c r="J128" s="133" t="s">
        <v>369</v>
      </c>
      <c r="K128" s="146">
        <f t="shared" si="38"/>
        <v>0</v>
      </c>
      <c r="L128" s="14">
        <f t="shared" si="36"/>
        <v>0</v>
      </c>
      <c r="M128" s="14">
        <f t="shared" si="36"/>
        <v>0</v>
      </c>
      <c r="N128" s="14">
        <f t="shared" si="36"/>
        <v>0</v>
      </c>
      <c r="O128" s="14">
        <f t="shared" si="36"/>
        <v>0</v>
      </c>
      <c r="P128" s="14">
        <f t="shared" si="36"/>
        <v>0</v>
      </c>
      <c r="Q128" s="14">
        <f t="shared" si="36"/>
        <v>0</v>
      </c>
      <c r="R128" s="14">
        <f t="shared" si="36"/>
        <v>0</v>
      </c>
      <c r="S128" s="14">
        <f t="shared" si="36"/>
        <v>0</v>
      </c>
      <c r="T128" s="14">
        <f t="shared" si="36"/>
        <v>0</v>
      </c>
      <c r="U128" s="14">
        <f t="shared" si="36"/>
        <v>0</v>
      </c>
      <c r="V128" s="14">
        <f t="shared" si="36"/>
        <v>0</v>
      </c>
      <c r="W128" s="84">
        <f t="shared" si="36"/>
        <v>0</v>
      </c>
      <c r="X128" s="15">
        <f t="shared" si="39"/>
        <v>0</v>
      </c>
      <c r="Y128" s="146">
        <f t="shared" si="40"/>
        <v>0</v>
      </c>
      <c r="Z128" s="14">
        <f t="shared" si="37"/>
        <v>0</v>
      </c>
      <c r="AA128" s="14">
        <f t="shared" si="37"/>
        <v>0</v>
      </c>
      <c r="AB128" s="14">
        <f t="shared" si="37"/>
        <v>0</v>
      </c>
      <c r="AC128" s="14">
        <f t="shared" si="37"/>
        <v>0</v>
      </c>
      <c r="AD128" s="14">
        <f t="shared" si="37"/>
        <v>0</v>
      </c>
      <c r="AE128" s="14">
        <f t="shared" si="37"/>
        <v>0</v>
      </c>
      <c r="AF128" s="14">
        <f t="shared" si="37"/>
        <v>0</v>
      </c>
      <c r="AG128" s="84">
        <f t="shared" si="37"/>
        <v>0</v>
      </c>
      <c r="AH128" s="10">
        <f t="shared" si="41"/>
        <v>0</v>
      </c>
      <c r="AI128" s="10">
        <f t="shared" si="42"/>
        <v>0</v>
      </c>
      <c r="AJ128" s="10">
        <f t="shared" si="43"/>
        <v>0</v>
      </c>
      <c r="AK128" s="11">
        <f t="shared" si="44"/>
        <v>0</v>
      </c>
    </row>
    <row r="129" spans="1:37" ht="16.5" customHeight="1">
      <c r="A129" s="12">
        <f>+'行事入力表①'!C129</f>
        <v>11</v>
      </c>
      <c r="B129" s="13" t="str">
        <f>+'行事入力表①'!D129</f>
        <v>日</v>
      </c>
      <c r="C129" s="14">
        <f>+'行事入力表①'!E129</f>
        <v>0</v>
      </c>
      <c r="D129" s="133" t="s">
        <v>149</v>
      </c>
      <c r="E129" s="133" t="s">
        <v>149</v>
      </c>
      <c r="F129" s="133" t="s">
        <v>149</v>
      </c>
      <c r="G129" s="133" t="s">
        <v>149</v>
      </c>
      <c r="H129" s="133" t="s">
        <v>369</v>
      </c>
      <c r="I129" s="133" t="s">
        <v>149</v>
      </c>
      <c r="J129" s="133" t="s">
        <v>149</v>
      </c>
      <c r="K129" s="146">
        <f t="shared" si="38"/>
        <v>0</v>
      </c>
      <c r="L129" s="14">
        <f t="shared" si="36"/>
        <v>0</v>
      </c>
      <c r="M129" s="14">
        <f t="shared" si="36"/>
        <v>0</v>
      </c>
      <c r="N129" s="14">
        <f t="shared" si="36"/>
        <v>0</v>
      </c>
      <c r="O129" s="14">
        <f t="shared" si="36"/>
        <v>0</v>
      </c>
      <c r="P129" s="14">
        <f t="shared" si="36"/>
        <v>0</v>
      </c>
      <c r="Q129" s="14">
        <f t="shared" si="36"/>
        <v>0</v>
      </c>
      <c r="R129" s="14">
        <f t="shared" si="36"/>
        <v>0</v>
      </c>
      <c r="S129" s="14">
        <f t="shared" si="36"/>
        <v>0</v>
      </c>
      <c r="T129" s="14">
        <f t="shared" si="36"/>
        <v>0</v>
      </c>
      <c r="U129" s="14">
        <f t="shared" si="36"/>
        <v>0</v>
      </c>
      <c r="V129" s="14">
        <f t="shared" si="36"/>
        <v>0</v>
      </c>
      <c r="W129" s="84">
        <f t="shared" si="36"/>
        <v>0</v>
      </c>
      <c r="X129" s="15">
        <f t="shared" si="39"/>
        <v>0</v>
      </c>
      <c r="Y129" s="146">
        <f t="shared" si="40"/>
        <v>0</v>
      </c>
      <c r="Z129" s="14">
        <f t="shared" si="37"/>
        <v>0</v>
      </c>
      <c r="AA129" s="14">
        <f t="shared" si="37"/>
        <v>0</v>
      </c>
      <c r="AB129" s="14">
        <f t="shared" si="37"/>
        <v>0</v>
      </c>
      <c r="AC129" s="14">
        <f t="shared" si="37"/>
        <v>0</v>
      </c>
      <c r="AD129" s="14">
        <f t="shared" si="37"/>
        <v>0</v>
      </c>
      <c r="AE129" s="14">
        <f t="shared" si="37"/>
        <v>0</v>
      </c>
      <c r="AF129" s="14">
        <f t="shared" si="37"/>
        <v>0</v>
      </c>
      <c r="AG129" s="84">
        <f t="shared" si="37"/>
        <v>0</v>
      </c>
      <c r="AH129" s="10">
        <f t="shared" si="41"/>
        <v>0</v>
      </c>
      <c r="AI129" s="10">
        <f t="shared" si="42"/>
        <v>0</v>
      </c>
      <c r="AJ129" s="10">
        <f t="shared" si="43"/>
        <v>0</v>
      </c>
      <c r="AK129" s="11">
        <f t="shared" si="44"/>
        <v>0</v>
      </c>
    </row>
    <row r="130" spans="1:37" ht="16.5" customHeight="1">
      <c r="A130" s="48">
        <f>+'行事入力表①'!C130</f>
        <v>12</v>
      </c>
      <c r="B130" s="23" t="str">
        <f>+'行事入力表①'!D130</f>
        <v>月</v>
      </c>
      <c r="C130" s="36">
        <f>+'行事入力表①'!E130</f>
        <v>0</v>
      </c>
      <c r="D130" s="134"/>
      <c r="E130" s="134"/>
      <c r="F130" s="134"/>
      <c r="G130" s="134"/>
      <c r="H130" s="134"/>
      <c r="I130" s="134"/>
      <c r="J130" s="134"/>
      <c r="K130" s="147">
        <f t="shared" si="38"/>
        <v>0</v>
      </c>
      <c r="L130" s="36">
        <f t="shared" si="36"/>
        <v>0</v>
      </c>
      <c r="M130" s="36">
        <f t="shared" si="36"/>
        <v>0</v>
      </c>
      <c r="N130" s="36">
        <f t="shared" si="36"/>
        <v>0</v>
      </c>
      <c r="O130" s="36">
        <f t="shared" si="36"/>
        <v>0</v>
      </c>
      <c r="P130" s="36">
        <f t="shared" si="36"/>
        <v>0</v>
      </c>
      <c r="Q130" s="36">
        <f t="shared" si="36"/>
        <v>0</v>
      </c>
      <c r="R130" s="36">
        <f t="shared" si="36"/>
        <v>0</v>
      </c>
      <c r="S130" s="36">
        <f t="shared" si="36"/>
        <v>0</v>
      </c>
      <c r="T130" s="36">
        <f t="shared" si="36"/>
        <v>0</v>
      </c>
      <c r="U130" s="36">
        <f t="shared" si="36"/>
        <v>0</v>
      </c>
      <c r="V130" s="36">
        <f t="shared" si="36"/>
        <v>0</v>
      </c>
      <c r="W130" s="148">
        <f t="shared" si="36"/>
        <v>0</v>
      </c>
      <c r="X130" s="49">
        <f t="shared" si="39"/>
        <v>0</v>
      </c>
      <c r="Y130" s="147">
        <f t="shared" si="40"/>
        <v>0</v>
      </c>
      <c r="Z130" s="36">
        <f t="shared" si="37"/>
        <v>0</v>
      </c>
      <c r="AA130" s="36">
        <f t="shared" si="37"/>
        <v>0</v>
      </c>
      <c r="AB130" s="36">
        <f t="shared" si="37"/>
        <v>0</v>
      </c>
      <c r="AC130" s="36">
        <f t="shared" si="37"/>
        <v>0</v>
      </c>
      <c r="AD130" s="36">
        <f t="shared" si="37"/>
        <v>0</v>
      </c>
      <c r="AE130" s="36">
        <f t="shared" si="37"/>
        <v>0</v>
      </c>
      <c r="AF130" s="36">
        <f t="shared" si="37"/>
        <v>0</v>
      </c>
      <c r="AG130" s="148">
        <f t="shared" si="37"/>
        <v>0</v>
      </c>
      <c r="AH130" s="46">
        <f t="shared" si="41"/>
        <v>0</v>
      </c>
      <c r="AI130" s="46">
        <f t="shared" si="42"/>
        <v>0</v>
      </c>
      <c r="AJ130" s="46">
        <f t="shared" si="43"/>
        <v>0</v>
      </c>
      <c r="AK130" s="47">
        <f t="shared" si="44"/>
        <v>0</v>
      </c>
    </row>
    <row r="131" spans="1:37" ht="16.5" customHeight="1">
      <c r="A131" s="48">
        <f>+'行事入力表①'!C131</f>
        <v>13</v>
      </c>
      <c r="B131" s="23" t="str">
        <f>+'行事入力表①'!D131</f>
        <v>火</v>
      </c>
      <c r="C131" s="36">
        <f>+'行事入力表①'!E131</f>
        <v>0</v>
      </c>
      <c r="D131" s="134"/>
      <c r="E131" s="134"/>
      <c r="F131" s="134"/>
      <c r="G131" s="134"/>
      <c r="H131" s="134"/>
      <c r="I131" s="134"/>
      <c r="J131" s="134"/>
      <c r="K131" s="147">
        <f t="shared" si="38"/>
        <v>0</v>
      </c>
      <c r="L131" s="36">
        <f t="shared" si="36"/>
        <v>0</v>
      </c>
      <c r="M131" s="36">
        <f t="shared" si="36"/>
        <v>0</v>
      </c>
      <c r="N131" s="36">
        <f t="shared" si="36"/>
        <v>0</v>
      </c>
      <c r="O131" s="36">
        <f t="shared" si="36"/>
        <v>0</v>
      </c>
      <c r="P131" s="36">
        <f t="shared" si="36"/>
        <v>0</v>
      </c>
      <c r="Q131" s="36">
        <f t="shared" si="36"/>
        <v>0</v>
      </c>
      <c r="R131" s="36">
        <f t="shared" si="36"/>
        <v>0</v>
      </c>
      <c r="S131" s="36">
        <f t="shared" si="36"/>
        <v>0</v>
      </c>
      <c r="T131" s="36">
        <f t="shared" si="36"/>
        <v>0</v>
      </c>
      <c r="U131" s="36">
        <f t="shared" si="36"/>
        <v>0</v>
      </c>
      <c r="V131" s="36">
        <f t="shared" si="36"/>
        <v>0</v>
      </c>
      <c r="W131" s="148">
        <f t="shared" si="36"/>
        <v>0</v>
      </c>
      <c r="X131" s="49">
        <f t="shared" si="39"/>
        <v>0</v>
      </c>
      <c r="Y131" s="147">
        <f t="shared" si="40"/>
        <v>0</v>
      </c>
      <c r="Z131" s="36">
        <f t="shared" si="37"/>
        <v>0</v>
      </c>
      <c r="AA131" s="36">
        <f t="shared" si="37"/>
        <v>0</v>
      </c>
      <c r="AB131" s="36">
        <f t="shared" si="37"/>
        <v>0</v>
      </c>
      <c r="AC131" s="36">
        <f t="shared" si="37"/>
        <v>0</v>
      </c>
      <c r="AD131" s="36">
        <f t="shared" si="37"/>
        <v>0</v>
      </c>
      <c r="AE131" s="36">
        <f t="shared" si="37"/>
        <v>0</v>
      </c>
      <c r="AF131" s="36">
        <f t="shared" si="37"/>
        <v>0</v>
      </c>
      <c r="AG131" s="148">
        <f t="shared" si="37"/>
        <v>0</v>
      </c>
      <c r="AH131" s="46">
        <f t="shared" si="41"/>
        <v>0</v>
      </c>
      <c r="AI131" s="46">
        <f t="shared" si="42"/>
        <v>0</v>
      </c>
      <c r="AJ131" s="46">
        <f t="shared" si="43"/>
        <v>0</v>
      </c>
      <c r="AK131" s="49">
        <f t="shared" si="44"/>
        <v>0</v>
      </c>
    </row>
    <row r="132" spans="1:37" ht="16.5" customHeight="1">
      <c r="A132" s="48">
        <f>+'行事入力表①'!C132</f>
        <v>14</v>
      </c>
      <c r="B132" s="23" t="str">
        <f>+'行事入力表①'!D132</f>
        <v>水</v>
      </c>
      <c r="C132" s="36">
        <f>+'行事入力表①'!E132</f>
        <v>0</v>
      </c>
      <c r="D132" s="134"/>
      <c r="E132" s="134"/>
      <c r="F132" s="134"/>
      <c r="G132" s="134"/>
      <c r="H132" s="134"/>
      <c r="I132" s="134"/>
      <c r="J132" s="134"/>
      <c r="K132" s="147">
        <f t="shared" si="38"/>
        <v>0</v>
      </c>
      <c r="L132" s="36">
        <f t="shared" si="36"/>
        <v>0</v>
      </c>
      <c r="M132" s="36">
        <f t="shared" si="36"/>
        <v>0</v>
      </c>
      <c r="N132" s="36">
        <f t="shared" si="36"/>
        <v>0</v>
      </c>
      <c r="O132" s="36">
        <f t="shared" si="36"/>
        <v>0</v>
      </c>
      <c r="P132" s="36">
        <f t="shared" si="36"/>
        <v>0</v>
      </c>
      <c r="Q132" s="36">
        <f t="shared" si="36"/>
        <v>0</v>
      </c>
      <c r="R132" s="36">
        <f t="shared" si="36"/>
        <v>0</v>
      </c>
      <c r="S132" s="36">
        <f t="shared" si="36"/>
        <v>0</v>
      </c>
      <c r="T132" s="36">
        <f t="shared" si="36"/>
        <v>0</v>
      </c>
      <c r="U132" s="36">
        <f t="shared" si="36"/>
        <v>0</v>
      </c>
      <c r="V132" s="36">
        <f t="shared" si="36"/>
        <v>0</v>
      </c>
      <c r="W132" s="148">
        <f t="shared" si="36"/>
        <v>0</v>
      </c>
      <c r="X132" s="49">
        <f t="shared" si="39"/>
        <v>0</v>
      </c>
      <c r="Y132" s="147">
        <f t="shared" si="40"/>
        <v>0</v>
      </c>
      <c r="Z132" s="36">
        <f t="shared" si="37"/>
        <v>0</v>
      </c>
      <c r="AA132" s="36">
        <f t="shared" si="37"/>
        <v>0</v>
      </c>
      <c r="AB132" s="36">
        <f t="shared" si="37"/>
        <v>0</v>
      </c>
      <c r="AC132" s="36">
        <f t="shared" si="37"/>
        <v>0</v>
      </c>
      <c r="AD132" s="36">
        <f t="shared" si="37"/>
        <v>0</v>
      </c>
      <c r="AE132" s="36">
        <f t="shared" si="37"/>
        <v>0</v>
      </c>
      <c r="AF132" s="36">
        <f t="shared" si="37"/>
        <v>0</v>
      </c>
      <c r="AG132" s="148">
        <f t="shared" si="37"/>
        <v>0</v>
      </c>
      <c r="AH132" s="46">
        <f t="shared" si="41"/>
        <v>0</v>
      </c>
      <c r="AI132" s="46">
        <f t="shared" si="42"/>
        <v>0</v>
      </c>
      <c r="AJ132" s="46">
        <f t="shared" si="43"/>
        <v>0</v>
      </c>
      <c r="AK132" s="49">
        <f>+X132+SUM(Y132:AH132)</f>
        <v>0</v>
      </c>
    </row>
    <row r="133" spans="1:37" ht="16.5" customHeight="1">
      <c r="A133" s="48">
        <f>+'行事入力表①'!C133</f>
        <v>15</v>
      </c>
      <c r="B133" s="23" t="str">
        <f>+'行事入力表①'!D133</f>
        <v>木</v>
      </c>
      <c r="C133" s="36">
        <f>+'行事入力表①'!E133</f>
        <v>0</v>
      </c>
      <c r="D133" s="134"/>
      <c r="E133" s="134"/>
      <c r="F133" s="134"/>
      <c r="G133" s="134"/>
      <c r="H133" s="134"/>
      <c r="I133" s="134"/>
      <c r="J133" s="134"/>
      <c r="K133" s="147">
        <f t="shared" si="38"/>
        <v>0</v>
      </c>
      <c r="L133" s="36">
        <f t="shared" si="36"/>
        <v>0</v>
      </c>
      <c r="M133" s="36">
        <f t="shared" si="36"/>
        <v>0</v>
      </c>
      <c r="N133" s="36">
        <f t="shared" si="36"/>
        <v>0</v>
      </c>
      <c r="O133" s="36">
        <f t="shared" si="36"/>
        <v>0</v>
      </c>
      <c r="P133" s="36">
        <f t="shared" si="36"/>
        <v>0</v>
      </c>
      <c r="Q133" s="36">
        <f t="shared" si="36"/>
        <v>0</v>
      </c>
      <c r="R133" s="36">
        <f t="shared" si="36"/>
        <v>0</v>
      </c>
      <c r="S133" s="36">
        <f t="shared" si="36"/>
        <v>0</v>
      </c>
      <c r="T133" s="36">
        <f t="shared" si="36"/>
        <v>0</v>
      </c>
      <c r="U133" s="36">
        <f t="shared" si="36"/>
        <v>0</v>
      </c>
      <c r="V133" s="36">
        <f t="shared" si="36"/>
        <v>0</v>
      </c>
      <c r="W133" s="148">
        <f t="shared" si="36"/>
        <v>0</v>
      </c>
      <c r="X133" s="49">
        <f t="shared" si="39"/>
        <v>0</v>
      </c>
      <c r="Y133" s="147">
        <f t="shared" si="40"/>
        <v>0</v>
      </c>
      <c r="Z133" s="36">
        <f t="shared" si="37"/>
        <v>0</v>
      </c>
      <c r="AA133" s="36">
        <f t="shared" si="37"/>
        <v>0</v>
      </c>
      <c r="AB133" s="36">
        <f t="shared" si="37"/>
        <v>0</v>
      </c>
      <c r="AC133" s="36">
        <f t="shared" si="37"/>
        <v>0</v>
      </c>
      <c r="AD133" s="36">
        <f t="shared" si="37"/>
        <v>0</v>
      </c>
      <c r="AE133" s="36">
        <f t="shared" si="37"/>
        <v>0</v>
      </c>
      <c r="AF133" s="36">
        <f t="shared" si="37"/>
        <v>0</v>
      </c>
      <c r="AG133" s="148">
        <f t="shared" si="37"/>
        <v>0</v>
      </c>
      <c r="AH133" s="46">
        <f t="shared" si="41"/>
        <v>0</v>
      </c>
      <c r="AI133" s="46">
        <f t="shared" si="42"/>
        <v>0</v>
      </c>
      <c r="AJ133" s="46">
        <f t="shared" si="43"/>
        <v>0</v>
      </c>
      <c r="AK133" s="49">
        <f>+X133+SUM(Y133:AH133)</f>
        <v>0</v>
      </c>
    </row>
    <row r="134" spans="1:37" ht="16.5" customHeight="1">
      <c r="A134" s="48">
        <f>+'行事入力表①'!C134</f>
        <v>16</v>
      </c>
      <c r="B134" s="23" t="str">
        <f>+'行事入力表①'!D134</f>
        <v>金</v>
      </c>
      <c r="C134" s="36">
        <f>+'行事入力表①'!E134</f>
        <v>0</v>
      </c>
      <c r="D134" s="134"/>
      <c r="E134" s="134"/>
      <c r="F134" s="134"/>
      <c r="G134" s="134"/>
      <c r="H134" s="134"/>
      <c r="I134" s="134"/>
      <c r="J134" s="134"/>
      <c r="K134" s="147">
        <f t="shared" si="38"/>
        <v>0</v>
      </c>
      <c r="L134" s="36">
        <f t="shared" si="36"/>
        <v>0</v>
      </c>
      <c r="M134" s="36">
        <f t="shared" si="36"/>
        <v>0</v>
      </c>
      <c r="N134" s="36">
        <f t="shared" si="36"/>
        <v>0</v>
      </c>
      <c r="O134" s="36">
        <f t="shared" si="36"/>
        <v>0</v>
      </c>
      <c r="P134" s="36">
        <f t="shared" si="36"/>
        <v>0</v>
      </c>
      <c r="Q134" s="36">
        <f t="shared" si="36"/>
        <v>0</v>
      </c>
      <c r="R134" s="36">
        <f t="shared" si="36"/>
        <v>0</v>
      </c>
      <c r="S134" s="36">
        <f t="shared" si="36"/>
        <v>0</v>
      </c>
      <c r="T134" s="36">
        <f t="shared" si="36"/>
        <v>0</v>
      </c>
      <c r="U134" s="36">
        <f t="shared" si="36"/>
        <v>0</v>
      </c>
      <c r="V134" s="36">
        <f t="shared" si="36"/>
        <v>0</v>
      </c>
      <c r="W134" s="148">
        <f t="shared" si="36"/>
        <v>0</v>
      </c>
      <c r="X134" s="49">
        <f t="shared" si="39"/>
        <v>0</v>
      </c>
      <c r="Y134" s="147">
        <f t="shared" si="40"/>
        <v>0</v>
      </c>
      <c r="Z134" s="36">
        <f t="shared" si="37"/>
        <v>0</v>
      </c>
      <c r="AA134" s="36">
        <f t="shared" si="37"/>
        <v>0</v>
      </c>
      <c r="AB134" s="36">
        <f t="shared" si="37"/>
        <v>0</v>
      </c>
      <c r="AC134" s="36">
        <f t="shared" si="37"/>
        <v>0</v>
      </c>
      <c r="AD134" s="36">
        <f t="shared" si="37"/>
        <v>0</v>
      </c>
      <c r="AE134" s="36">
        <f t="shared" si="37"/>
        <v>0</v>
      </c>
      <c r="AF134" s="36">
        <f t="shared" si="37"/>
        <v>0</v>
      </c>
      <c r="AG134" s="148">
        <f t="shared" si="37"/>
        <v>0</v>
      </c>
      <c r="AH134" s="46">
        <f t="shared" si="41"/>
        <v>0</v>
      </c>
      <c r="AI134" s="46">
        <f t="shared" si="42"/>
        <v>0</v>
      </c>
      <c r="AJ134" s="46">
        <f t="shared" si="43"/>
        <v>0</v>
      </c>
      <c r="AK134" s="49">
        <f aca="true" t="shared" si="45" ref="AK134:AK149">+X134+SUM(Y134:AH134)</f>
        <v>0</v>
      </c>
    </row>
    <row r="135" spans="1:37" ht="16.5" customHeight="1">
      <c r="A135" s="12">
        <f>+'行事入力表①'!C135</f>
        <v>17</v>
      </c>
      <c r="B135" s="13" t="str">
        <f>+'行事入力表①'!D135</f>
        <v>土</v>
      </c>
      <c r="C135" s="14">
        <f>+'行事入力表①'!E135</f>
        <v>0</v>
      </c>
      <c r="D135" s="133" t="s">
        <v>149</v>
      </c>
      <c r="E135" s="133" t="s">
        <v>371</v>
      </c>
      <c r="F135" s="133" t="s">
        <v>369</v>
      </c>
      <c r="G135" s="133" t="s">
        <v>149</v>
      </c>
      <c r="H135" s="133" t="s">
        <v>149</v>
      </c>
      <c r="I135" s="133" t="s">
        <v>369</v>
      </c>
      <c r="J135" s="133" t="s">
        <v>149</v>
      </c>
      <c r="K135" s="146">
        <f t="shared" si="38"/>
        <v>0</v>
      </c>
      <c r="L135" s="14">
        <f t="shared" si="38"/>
        <v>0</v>
      </c>
      <c r="M135" s="14">
        <f t="shared" si="38"/>
        <v>0</v>
      </c>
      <c r="N135" s="14">
        <f t="shared" si="38"/>
        <v>0</v>
      </c>
      <c r="O135" s="14">
        <f t="shared" si="38"/>
        <v>0</v>
      </c>
      <c r="P135" s="14">
        <f t="shared" si="38"/>
        <v>0</v>
      </c>
      <c r="Q135" s="14">
        <f t="shared" si="38"/>
        <v>0</v>
      </c>
      <c r="R135" s="14">
        <f t="shared" si="38"/>
        <v>0</v>
      </c>
      <c r="S135" s="14">
        <f t="shared" si="38"/>
        <v>0</v>
      </c>
      <c r="T135" s="14">
        <f t="shared" si="38"/>
        <v>0</v>
      </c>
      <c r="U135" s="14">
        <f t="shared" si="38"/>
        <v>0</v>
      </c>
      <c r="V135" s="14">
        <f t="shared" si="38"/>
        <v>0</v>
      </c>
      <c r="W135" s="84">
        <f t="shared" si="38"/>
        <v>0</v>
      </c>
      <c r="X135" s="15">
        <f t="shared" si="39"/>
        <v>0</v>
      </c>
      <c r="Y135" s="146">
        <f t="shared" si="40"/>
        <v>0</v>
      </c>
      <c r="Z135" s="14">
        <f t="shared" si="40"/>
        <v>0</v>
      </c>
      <c r="AA135" s="14">
        <f t="shared" si="40"/>
        <v>0</v>
      </c>
      <c r="AB135" s="14">
        <f t="shared" si="40"/>
        <v>0</v>
      </c>
      <c r="AC135" s="14">
        <f t="shared" si="40"/>
        <v>0</v>
      </c>
      <c r="AD135" s="14">
        <f t="shared" si="40"/>
        <v>0</v>
      </c>
      <c r="AE135" s="14">
        <f t="shared" si="40"/>
        <v>0</v>
      </c>
      <c r="AF135" s="14">
        <f t="shared" si="40"/>
        <v>0</v>
      </c>
      <c r="AG135" s="84">
        <f t="shared" si="40"/>
        <v>0</v>
      </c>
      <c r="AH135" s="10">
        <f t="shared" si="41"/>
        <v>0</v>
      </c>
      <c r="AI135" s="10">
        <f t="shared" si="42"/>
        <v>0</v>
      </c>
      <c r="AJ135" s="10">
        <f t="shared" si="43"/>
        <v>0</v>
      </c>
      <c r="AK135" s="15">
        <f t="shared" si="45"/>
        <v>0</v>
      </c>
    </row>
    <row r="136" spans="1:37" ht="16.5" customHeight="1">
      <c r="A136" s="12">
        <f>+'行事入力表①'!C136</f>
        <v>18</v>
      </c>
      <c r="B136" s="13" t="str">
        <f>+'行事入力表①'!D136</f>
        <v>日</v>
      </c>
      <c r="C136" s="14">
        <f>+'行事入力表①'!E136</f>
        <v>0</v>
      </c>
      <c r="D136" s="133" t="s">
        <v>149</v>
      </c>
      <c r="E136" s="133" t="s">
        <v>149</v>
      </c>
      <c r="F136" s="133" t="s">
        <v>149</v>
      </c>
      <c r="G136" s="133" t="s">
        <v>149</v>
      </c>
      <c r="H136" s="133" t="s">
        <v>149</v>
      </c>
      <c r="I136" s="133" t="s">
        <v>149</v>
      </c>
      <c r="J136" s="133" t="s">
        <v>149</v>
      </c>
      <c r="K136" s="146">
        <f t="shared" si="38"/>
        <v>0</v>
      </c>
      <c r="L136" s="14">
        <f t="shared" si="38"/>
        <v>0</v>
      </c>
      <c r="M136" s="14">
        <f t="shared" si="38"/>
        <v>0</v>
      </c>
      <c r="N136" s="14">
        <f t="shared" si="38"/>
        <v>0</v>
      </c>
      <c r="O136" s="14">
        <f t="shared" si="38"/>
        <v>0</v>
      </c>
      <c r="P136" s="14">
        <f t="shared" si="38"/>
        <v>0</v>
      </c>
      <c r="Q136" s="14">
        <f t="shared" si="38"/>
        <v>0</v>
      </c>
      <c r="R136" s="14">
        <f t="shared" si="38"/>
        <v>0</v>
      </c>
      <c r="S136" s="14">
        <f t="shared" si="38"/>
        <v>0</v>
      </c>
      <c r="T136" s="14">
        <f t="shared" si="38"/>
        <v>0</v>
      </c>
      <c r="U136" s="14">
        <f t="shared" si="38"/>
        <v>0</v>
      </c>
      <c r="V136" s="14">
        <f t="shared" si="38"/>
        <v>0</v>
      </c>
      <c r="W136" s="84">
        <f t="shared" si="38"/>
        <v>0</v>
      </c>
      <c r="X136" s="15">
        <f t="shared" si="39"/>
        <v>0</v>
      </c>
      <c r="Y136" s="146">
        <f t="shared" si="40"/>
        <v>0</v>
      </c>
      <c r="Z136" s="14">
        <f t="shared" si="40"/>
        <v>0</v>
      </c>
      <c r="AA136" s="14">
        <f t="shared" si="40"/>
        <v>0</v>
      </c>
      <c r="AB136" s="14">
        <f t="shared" si="40"/>
        <v>0</v>
      </c>
      <c r="AC136" s="14">
        <f t="shared" si="40"/>
        <v>0</v>
      </c>
      <c r="AD136" s="14">
        <f t="shared" si="40"/>
        <v>0</v>
      </c>
      <c r="AE136" s="14">
        <f t="shared" si="40"/>
        <v>0</v>
      </c>
      <c r="AF136" s="14">
        <f t="shared" si="40"/>
        <v>0</v>
      </c>
      <c r="AG136" s="84">
        <f t="shared" si="40"/>
        <v>0</v>
      </c>
      <c r="AH136" s="10">
        <f t="shared" si="41"/>
        <v>0</v>
      </c>
      <c r="AI136" s="10">
        <f t="shared" si="42"/>
        <v>0</v>
      </c>
      <c r="AJ136" s="10">
        <f t="shared" si="43"/>
        <v>0</v>
      </c>
      <c r="AK136" s="15">
        <f t="shared" si="45"/>
        <v>0</v>
      </c>
    </row>
    <row r="137" spans="1:37" ht="16.5" customHeight="1">
      <c r="A137" s="12">
        <f>+'行事入力表①'!C137</f>
        <v>19</v>
      </c>
      <c r="B137" s="13" t="str">
        <f>+'行事入力表①'!D137</f>
        <v>月</v>
      </c>
      <c r="C137" s="14" t="str">
        <f>+'行事入力表①'!E137</f>
        <v>海の日</v>
      </c>
      <c r="D137" s="133" t="s">
        <v>149</v>
      </c>
      <c r="E137" s="133" t="s">
        <v>149</v>
      </c>
      <c r="F137" s="133" t="s">
        <v>149</v>
      </c>
      <c r="G137" s="133" t="s">
        <v>149</v>
      </c>
      <c r="H137" s="133" t="s">
        <v>149</v>
      </c>
      <c r="I137" s="133" t="s">
        <v>149</v>
      </c>
      <c r="J137" s="133" t="s">
        <v>149</v>
      </c>
      <c r="K137" s="146">
        <f t="shared" si="38"/>
        <v>0</v>
      </c>
      <c r="L137" s="14">
        <f t="shared" si="38"/>
        <v>0</v>
      </c>
      <c r="M137" s="14">
        <f t="shared" si="38"/>
        <v>0</v>
      </c>
      <c r="N137" s="14">
        <f t="shared" si="38"/>
        <v>0</v>
      </c>
      <c r="O137" s="14">
        <f t="shared" si="38"/>
        <v>0</v>
      </c>
      <c r="P137" s="14">
        <f t="shared" si="38"/>
        <v>0</v>
      </c>
      <c r="Q137" s="14">
        <f t="shared" si="38"/>
        <v>0</v>
      </c>
      <c r="R137" s="14">
        <f t="shared" si="38"/>
        <v>0</v>
      </c>
      <c r="S137" s="14">
        <f t="shared" si="38"/>
        <v>0</v>
      </c>
      <c r="T137" s="14">
        <f t="shared" si="38"/>
        <v>0</v>
      </c>
      <c r="U137" s="14">
        <f t="shared" si="38"/>
        <v>0</v>
      </c>
      <c r="V137" s="14">
        <f t="shared" si="38"/>
        <v>0</v>
      </c>
      <c r="W137" s="84">
        <f t="shared" si="38"/>
        <v>0</v>
      </c>
      <c r="X137" s="15">
        <f t="shared" si="39"/>
        <v>0</v>
      </c>
      <c r="Y137" s="146">
        <f t="shared" si="40"/>
        <v>0</v>
      </c>
      <c r="Z137" s="14">
        <f t="shared" si="40"/>
        <v>0</v>
      </c>
      <c r="AA137" s="14">
        <f t="shared" si="40"/>
        <v>0</v>
      </c>
      <c r="AB137" s="14">
        <f t="shared" si="40"/>
        <v>0</v>
      </c>
      <c r="AC137" s="14">
        <f t="shared" si="40"/>
        <v>0</v>
      </c>
      <c r="AD137" s="14">
        <f t="shared" si="40"/>
        <v>0</v>
      </c>
      <c r="AE137" s="14">
        <f t="shared" si="40"/>
        <v>0</v>
      </c>
      <c r="AF137" s="14">
        <f t="shared" si="40"/>
        <v>0</v>
      </c>
      <c r="AG137" s="84">
        <f t="shared" si="40"/>
        <v>0</v>
      </c>
      <c r="AH137" s="10">
        <f t="shared" si="41"/>
        <v>0</v>
      </c>
      <c r="AI137" s="10">
        <f t="shared" si="42"/>
        <v>0</v>
      </c>
      <c r="AJ137" s="10">
        <f t="shared" si="43"/>
        <v>0</v>
      </c>
      <c r="AK137" s="15">
        <f t="shared" si="45"/>
        <v>0</v>
      </c>
    </row>
    <row r="138" spans="1:37" ht="16.5" customHeight="1">
      <c r="A138" s="48">
        <f>+'行事入力表①'!C138</f>
        <v>20</v>
      </c>
      <c r="B138" s="23" t="str">
        <f>+'行事入力表①'!D138</f>
        <v>火</v>
      </c>
      <c r="C138" s="36">
        <f>+'行事入力表①'!E138</f>
        <v>0</v>
      </c>
      <c r="D138" s="134"/>
      <c r="E138" s="134"/>
      <c r="F138" s="134"/>
      <c r="G138" s="134"/>
      <c r="H138" s="134"/>
      <c r="I138" s="134"/>
      <c r="J138" s="134"/>
      <c r="K138" s="147">
        <f t="shared" si="38"/>
        <v>0</v>
      </c>
      <c r="L138" s="36">
        <f t="shared" si="38"/>
        <v>0</v>
      </c>
      <c r="M138" s="36">
        <f t="shared" si="38"/>
        <v>0</v>
      </c>
      <c r="N138" s="36">
        <f t="shared" si="38"/>
        <v>0</v>
      </c>
      <c r="O138" s="36">
        <f t="shared" si="38"/>
        <v>0</v>
      </c>
      <c r="P138" s="36">
        <f t="shared" si="38"/>
        <v>0</v>
      </c>
      <c r="Q138" s="36">
        <f t="shared" si="38"/>
        <v>0</v>
      </c>
      <c r="R138" s="36">
        <f t="shared" si="38"/>
        <v>0</v>
      </c>
      <c r="S138" s="36">
        <f t="shared" si="38"/>
        <v>0</v>
      </c>
      <c r="T138" s="36">
        <f t="shared" si="38"/>
        <v>0</v>
      </c>
      <c r="U138" s="36">
        <f t="shared" si="38"/>
        <v>0</v>
      </c>
      <c r="V138" s="36">
        <f t="shared" si="38"/>
        <v>0</v>
      </c>
      <c r="W138" s="148">
        <f t="shared" si="38"/>
        <v>0</v>
      </c>
      <c r="X138" s="49">
        <f t="shared" si="39"/>
        <v>0</v>
      </c>
      <c r="Y138" s="147">
        <f t="shared" si="40"/>
        <v>0</v>
      </c>
      <c r="Z138" s="36">
        <f t="shared" si="40"/>
        <v>0</v>
      </c>
      <c r="AA138" s="36">
        <f t="shared" si="40"/>
        <v>0</v>
      </c>
      <c r="AB138" s="36">
        <f t="shared" si="40"/>
        <v>0</v>
      </c>
      <c r="AC138" s="36">
        <f t="shared" si="40"/>
        <v>0</v>
      </c>
      <c r="AD138" s="36">
        <f t="shared" si="40"/>
        <v>0</v>
      </c>
      <c r="AE138" s="36">
        <f t="shared" si="40"/>
        <v>0</v>
      </c>
      <c r="AF138" s="36">
        <f t="shared" si="40"/>
        <v>0</v>
      </c>
      <c r="AG138" s="148">
        <f t="shared" si="40"/>
        <v>0</v>
      </c>
      <c r="AH138" s="46">
        <f t="shared" si="41"/>
        <v>0</v>
      </c>
      <c r="AI138" s="46">
        <f t="shared" si="42"/>
        <v>0</v>
      </c>
      <c r="AJ138" s="46">
        <f t="shared" si="43"/>
        <v>0</v>
      </c>
      <c r="AK138" s="49">
        <f t="shared" si="45"/>
        <v>0</v>
      </c>
    </row>
    <row r="139" spans="1:37" ht="16.5" customHeight="1">
      <c r="A139" s="12">
        <f>+'行事入力表①'!C139</f>
        <v>21</v>
      </c>
      <c r="B139" s="13" t="str">
        <f>+'行事入力表①'!D139</f>
        <v>水</v>
      </c>
      <c r="C139" s="14">
        <f>+'行事入力表①'!E139</f>
        <v>0</v>
      </c>
      <c r="D139" s="133" t="s">
        <v>149</v>
      </c>
      <c r="E139" s="133" t="s">
        <v>149</v>
      </c>
      <c r="F139" s="133" t="s">
        <v>149</v>
      </c>
      <c r="G139" s="133" t="s">
        <v>149</v>
      </c>
      <c r="H139" s="133" t="s">
        <v>149</v>
      </c>
      <c r="I139" s="133" t="s">
        <v>149</v>
      </c>
      <c r="J139" s="133" t="s">
        <v>149</v>
      </c>
      <c r="K139" s="146">
        <f t="shared" si="38"/>
        <v>0</v>
      </c>
      <c r="L139" s="14">
        <f t="shared" si="38"/>
        <v>0</v>
      </c>
      <c r="M139" s="14">
        <f t="shared" si="38"/>
        <v>0</v>
      </c>
      <c r="N139" s="14">
        <f t="shared" si="38"/>
        <v>0</v>
      </c>
      <c r="O139" s="14">
        <f t="shared" si="38"/>
        <v>0</v>
      </c>
      <c r="P139" s="14">
        <f t="shared" si="38"/>
        <v>0</v>
      </c>
      <c r="Q139" s="14">
        <f t="shared" si="38"/>
        <v>0</v>
      </c>
      <c r="R139" s="14">
        <f t="shared" si="38"/>
        <v>0</v>
      </c>
      <c r="S139" s="14">
        <f t="shared" si="38"/>
        <v>0</v>
      </c>
      <c r="T139" s="14">
        <f t="shared" si="38"/>
        <v>0</v>
      </c>
      <c r="U139" s="14">
        <f t="shared" si="38"/>
        <v>0</v>
      </c>
      <c r="V139" s="14">
        <f t="shared" si="38"/>
        <v>0</v>
      </c>
      <c r="W139" s="84">
        <f t="shared" si="38"/>
        <v>0</v>
      </c>
      <c r="X139" s="15">
        <f t="shared" si="39"/>
        <v>0</v>
      </c>
      <c r="Y139" s="146">
        <f t="shared" si="40"/>
        <v>0</v>
      </c>
      <c r="Z139" s="14">
        <f t="shared" si="40"/>
        <v>0</v>
      </c>
      <c r="AA139" s="14">
        <f t="shared" si="40"/>
        <v>0</v>
      </c>
      <c r="AB139" s="14">
        <f t="shared" si="40"/>
        <v>0</v>
      </c>
      <c r="AC139" s="14">
        <f t="shared" si="40"/>
        <v>0</v>
      </c>
      <c r="AD139" s="14">
        <f t="shared" si="40"/>
        <v>0</v>
      </c>
      <c r="AE139" s="14">
        <f t="shared" si="40"/>
        <v>0</v>
      </c>
      <c r="AF139" s="14">
        <f t="shared" si="40"/>
        <v>0</v>
      </c>
      <c r="AG139" s="84">
        <f t="shared" si="40"/>
        <v>0</v>
      </c>
      <c r="AH139" s="10">
        <f t="shared" si="41"/>
        <v>0</v>
      </c>
      <c r="AI139" s="10">
        <f t="shared" si="42"/>
        <v>0</v>
      </c>
      <c r="AJ139" s="10">
        <f t="shared" si="43"/>
        <v>0</v>
      </c>
      <c r="AK139" s="15">
        <f t="shared" si="45"/>
        <v>0</v>
      </c>
    </row>
    <row r="140" spans="1:37" ht="16.5" customHeight="1">
      <c r="A140" s="12">
        <f>+'行事入力表①'!C140</f>
        <v>22</v>
      </c>
      <c r="B140" s="13" t="str">
        <f>+'行事入力表①'!D140</f>
        <v>木</v>
      </c>
      <c r="C140" s="14">
        <f>+'行事入力表①'!E140</f>
        <v>0</v>
      </c>
      <c r="D140" s="133" t="s">
        <v>149</v>
      </c>
      <c r="E140" s="133" t="s">
        <v>149</v>
      </c>
      <c r="F140" s="133" t="s">
        <v>149</v>
      </c>
      <c r="G140" s="133" t="s">
        <v>149</v>
      </c>
      <c r="H140" s="133" t="s">
        <v>149</v>
      </c>
      <c r="I140" s="133" t="s">
        <v>149</v>
      </c>
      <c r="J140" s="133" t="s">
        <v>149</v>
      </c>
      <c r="K140" s="146">
        <f t="shared" si="38"/>
        <v>0</v>
      </c>
      <c r="L140" s="14">
        <f t="shared" si="38"/>
        <v>0</v>
      </c>
      <c r="M140" s="14">
        <f t="shared" si="38"/>
        <v>0</v>
      </c>
      <c r="N140" s="14">
        <f t="shared" si="38"/>
        <v>0</v>
      </c>
      <c r="O140" s="14">
        <f t="shared" si="38"/>
        <v>0</v>
      </c>
      <c r="P140" s="14">
        <f t="shared" si="38"/>
        <v>0</v>
      </c>
      <c r="Q140" s="14">
        <f t="shared" si="38"/>
        <v>0</v>
      </c>
      <c r="R140" s="14">
        <f t="shared" si="38"/>
        <v>0</v>
      </c>
      <c r="S140" s="14">
        <f t="shared" si="38"/>
        <v>0</v>
      </c>
      <c r="T140" s="14">
        <f t="shared" si="38"/>
        <v>0</v>
      </c>
      <c r="U140" s="14">
        <f t="shared" si="38"/>
        <v>0</v>
      </c>
      <c r="V140" s="14">
        <f t="shared" si="38"/>
        <v>0</v>
      </c>
      <c r="W140" s="84">
        <f t="shared" si="38"/>
        <v>0</v>
      </c>
      <c r="X140" s="15">
        <f t="shared" si="39"/>
        <v>0</v>
      </c>
      <c r="Y140" s="146">
        <f t="shared" si="40"/>
        <v>0</v>
      </c>
      <c r="Z140" s="14">
        <f t="shared" si="40"/>
        <v>0</v>
      </c>
      <c r="AA140" s="14">
        <f t="shared" si="40"/>
        <v>0</v>
      </c>
      <c r="AB140" s="14">
        <f t="shared" si="40"/>
        <v>0</v>
      </c>
      <c r="AC140" s="14">
        <f t="shared" si="40"/>
        <v>0</v>
      </c>
      <c r="AD140" s="14">
        <f t="shared" si="40"/>
        <v>0</v>
      </c>
      <c r="AE140" s="14">
        <f t="shared" si="40"/>
        <v>0</v>
      </c>
      <c r="AF140" s="14">
        <f t="shared" si="40"/>
        <v>0</v>
      </c>
      <c r="AG140" s="84">
        <f t="shared" si="40"/>
        <v>0</v>
      </c>
      <c r="AH140" s="10">
        <f t="shared" si="41"/>
        <v>0</v>
      </c>
      <c r="AI140" s="10">
        <f t="shared" si="42"/>
        <v>0</v>
      </c>
      <c r="AJ140" s="10">
        <f t="shared" si="43"/>
        <v>0</v>
      </c>
      <c r="AK140" s="15">
        <f t="shared" si="45"/>
        <v>0</v>
      </c>
    </row>
    <row r="141" spans="1:37" ht="16.5" customHeight="1">
      <c r="A141" s="12">
        <f>+'行事入力表①'!C141</f>
        <v>23</v>
      </c>
      <c r="B141" s="13" t="str">
        <f>+'行事入力表①'!D141</f>
        <v>金</v>
      </c>
      <c r="C141" s="14">
        <f>+'行事入力表①'!E141</f>
        <v>0</v>
      </c>
      <c r="D141" s="133" t="s">
        <v>149</v>
      </c>
      <c r="E141" s="133" t="s">
        <v>149</v>
      </c>
      <c r="F141" s="133" t="s">
        <v>149</v>
      </c>
      <c r="G141" s="133" t="s">
        <v>149</v>
      </c>
      <c r="H141" s="133" t="s">
        <v>149</v>
      </c>
      <c r="I141" s="133" t="s">
        <v>149</v>
      </c>
      <c r="J141" s="133" t="s">
        <v>149</v>
      </c>
      <c r="K141" s="146">
        <f t="shared" si="38"/>
        <v>0</v>
      </c>
      <c r="L141" s="14">
        <f t="shared" si="38"/>
        <v>0</v>
      </c>
      <c r="M141" s="14">
        <f t="shared" si="38"/>
        <v>0</v>
      </c>
      <c r="N141" s="14">
        <f t="shared" si="38"/>
        <v>0</v>
      </c>
      <c r="O141" s="14">
        <f t="shared" si="38"/>
        <v>0</v>
      </c>
      <c r="P141" s="14">
        <f t="shared" si="38"/>
        <v>0</v>
      </c>
      <c r="Q141" s="14">
        <f t="shared" si="38"/>
        <v>0</v>
      </c>
      <c r="R141" s="14">
        <f t="shared" si="38"/>
        <v>0</v>
      </c>
      <c r="S141" s="14">
        <f t="shared" si="38"/>
        <v>0</v>
      </c>
      <c r="T141" s="14">
        <f t="shared" si="38"/>
        <v>0</v>
      </c>
      <c r="U141" s="14">
        <f t="shared" si="38"/>
        <v>0</v>
      </c>
      <c r="V141" s="14">
        <f t="shared" si="38"/>
        <v>0</v>
      </c>
      <c r="W141" s="84">
        <f t="shared" si="38"/>
        <v>0</v>
      </c>
      <c r="X141" s="15">
        <f t="shared" si="39"/>
        <v>0</v>
      </c>
      <c r="Y141" s="146">
        <f t="shared" si="40"/>
        <v>0</v>
      </c>
      <c r="Z141" s="14">
        <f t="shared" si="40"/>
        <v>0</v>
      </c>
      <c r="AA141" s="14">
        <f t="shared" si="40"/>
        <v>0</v>
      </c>
      <c r="AB141" s="14">
        <f t="shared" si="40"/>
        <v>0</v>
      </c>
      <c r="AC141" s="14">
        <f t="shared" si="40"/>
        <v>0</v>
      </c>
      <c r="AD141" s="14">
        <f t="shared" si="40"/>
        <v>0</v>
      </c>
      <c r="AE141" s="14">
        <f t="shared" si="40"/>
        <v>0</v>
      </c>
      <c r="AF141" s="14">
        <f t="shared" si="40"/>
        <v>0</v>
      </c>
      <c r="AG141" s="84">
        <f t="shared" si="40"/>
        <v>0</v>
      </c>
      <c r="AH141" s="10">
        <f t="shared" si="41"/>
        <v>0</v>
      </c>
      <c r="AI141" s="10">
        <f t="shared" si="42"/>
        <v>0</v>
      </c>
      <c r="AJ141" s="10">
        <f t="shared" si="43"/>
        <v>0</v>
      </c>
      <c r="AK141" s="15">
        <f t="shared" si="45"/>
        <v>0</v>
      </c>
    </row>
    <row r="142" spans="1:37" ht="16.5" customHeight="1">
      <c r="A142" s="12">
        <f>+'行事入力表①'!C142</f>
        <v>24</v>
      </c>
      <c r="B142" s="13" t="str">
        <f>+'行事入力表①'!D142</f>
        <v>土</v>
      </c>
      <c r="C142" s="14">
        <f>+'行事入力表①'!E142</f>
        <v>0</v>
      </c>
      <c r="D142" s="133" t="s">
        <v>149</v>
      </c>
      <c r="E142" s="133" t="s">
        <v>149</v>
      </c>
      <c r="F142" s="133" t="s">
        <v>149</v>
      </c>
      <c r="G142" s="133" t="s">
        <v>149</v>
      </c>
      <c r="H142" s="133" t="s">
        <v>149</v>
      </c>
      <c r="I142" s="133" t="s">
        <v>149</v>
      </c>
      <c r="J142" s="133" t="s">
        <v>149</v>
      </c>
      <c r="K142" s="146">
        <f t="shared" si="38"/>
        <v>0</v>
      </c>
      <c r="L142" s="14">
        <f t="shared" si="38"/>
        <v>0</v>
      </c>
      <c r="M142" s="14">
        <f t="shared" si="38"/>
        <v>0</v>
      </c>
      <c r="N142" s="14">
        <f t="shared" si="38"/>
        <v>0</v>
      </c>
      <c r="O142" s="14">
        <f t="shared" si="38"/>
        <v>0</v>
      </c>
      <c r="P142" s="14">
        <f t="shared" si="38"/>
        <v>0</v>
      </c>
      <c r="Q142" s="14">
        <f t="shared" si="38"/>
        <v>0</v>
      </c>
      <c r="R142" s="14">
        <f t="shared" si="38"/>
        <v>0</v>
      </c>
      <c r="S142" s="14">
        <f t="shared" si="38"/>
        <v>0</v>
      </c>
      <c r="T142" s="14">
        <f t="shared" si="38"/>
        <v>0</v>
      </c>
      <c r="U142" s="14">
        <f t="shared" si="38"/>
        <v>0</v>
      </c>
      <c r="V142" s="14">
        <f t="shared" si="38"/>
        <v>0</v>
      </c>
      <c r="W142" s="84">
        <f t="shared" si="38"/>
        <v>0</v>
      </c>
      <c r="X142" s="15">
        <f t="shared" si="39"/>
        <v>0</v>
      </c>
      <c r="Y142" s="146">
        <f t="shared" si="40"/>
        <v>0</v>
      </c>
      <c r="Z142" s="14">
        <f t="shared" si="40"/>
        <v>0</v>
      </c>
      <c r="AA142" s="14">
        <f t="shared" si="40"/>
        <v>0</v>
      </c>
      <c r="AB142" s="14">
        <f t="shared" si="40"/>
        <v>0</v>
      </c>
      <c r="AC142" s="14">
        <f t="shared" si="40"/>
        <v>0</v>
      </c>
      <c r="AD142" s="14">
        <f t="shared" si="40"/>
        <v>0</v>
      </c>
      <c r="AE142" s="14">
        <f t="shared" si="40"/>
        <v>0</v>
      </c>
      <c r="AF142" s="14">
        <f t="shared" si="40"/>
        <v>0</v>
      </c>
      <c r="AG142" s="84">
        <f t="shared" si="40"/>
        <v>0</v>
      </c>
      <c r="AH142" s="10">
        <f t="shared" si="41"/>
        <v>0</v>
      </c>
      <c r="AI142" s="10">
        <f t="shared" si="42"/>
        <v>0</v>
      </c>
      <c r="AJ142" s="10">
        <f t="shared" si="43"/>
        <v>0</v>
      </c>
      <c r="AK142" s="15">
        <f t="shared" si="45"/>
        <v>0</v>
      </c>
    </row>
    <row r="143" spans="1:37" ht="16.5" customHeight="1">
      <c r="A143" s="12">
        <f>+'行事入力表①'!C143</f>
        <v>25</v>
      </c>
      <c r="B143" s="13" t="str">
        <f>+'行事入力表①'!D143</f>
        <v>日</v>
      </c>
      <c r="C143" s="14">
        <f>+'行事入力表①'!E143</f>
        <v>0</v>
      </c>
      <c r="D143" s="133" t="s">
        <v>149</v>
      </c>
      <c r="E143" s="133" t="s">
        <v>149</v>
      </c>
      <c r="F143" s="133" t="s">
        <v>149</v>
      </c>
      <c r="G143" s="133" t="s">
        <v>149</v>
      </c>
      <c r="H143" s="133" t="s">
        <v>149</v>
      </c>
      <c r="I143" s="133" t="s">
        <v>149</v>
      </c>
      <c r="J143" s="133" t="s">
        <v>149</v>
      </c>
      <c r="K143" s="146">
        <f t="shared" si="38"/>
        <v>0</v>
      </c>
      <c r="L143" s="14">
        <f t="shared" si="38"/>
        <v>0</v>
      </c>
      <c r="M143" s="14">
        <f t="shared" si="38"/>
        <v>0</v>
      </c>
      <c r="N143" s="14">
        <f t="shared" si="38"/>
        <v>0</v>
      </c>
      <c r="O143" s="14">
        <f t="shared" si="38"/>
        <v>0</v>
      </c>
      <c r="P143" s="14">
        <f t="shared" si="38"/>
        <v>0</v>
      </c>
      <c r="Q143" s="14">
        <f t="shared" si="38"/>
        <v>0</v>
      </c>
      <c r="R143" s="14">
        <f t="shared" si="38"/>
        <v>0</v>
      </c>
      <c r="S143" s="14">
        <f t="shared" si="38"/>
        <v>0</v>
      </c>
      <c r="T143" s="14">
        <f t="shared" si="38"/>
        <v>0</v>
      </c>
      <c r="U143" s="14">
        <f t="shared" si="38"/>
        <v>0</v>
      </c>
      <c r="V143" s="14">
        <f t="shared" si="38"/>
        <v>0</v>
      </c>
      <c r="W143" s="84">
        <f t="shared" si="38"/>
        <v>0</v>
      </c>
      <c r="X143" s="15">
        <f t="shared" si="39"/>
        <v>0</v>
      </c>
      <c r="Y143" s="146">
        <f t="shared" si="40"/>
        <v>0</v>
      </c>
      <c r="Z143" s="14">
        <f t="shared" si="40"/>
        <v>0</v>
      </c>
      <c r="AA143" s="14">
        <f t="shared" si="40"/>
        <v>0</v>
      </c>
      <c r="AB143" s="14">
        <f t="shared" si="40"/>
        <v>0</v>
      </c>
      <c r="AC143" s="14">
        <f t="shared" si="40"/>
        <v>0</v>
      </c>
      <c r="AD143" s="14">
        <f t="shared" si="40"/>
        <v>0</v>
      </c>
      <c r="AE143" s="14">
        <f t="shared" si="40"/>
        <v>0</v>
      </c>
      <c r="AF143" s="14">
        <f t="shared" si="40"/>
        <v>0</v>
      </c>
      <c r="AG143" s="84">
        <f t="shared" si="40"/>
        <v>0</v>
      </c>
      <c r="AH143" s="10">
        <f t="shared" si="41"/>
        <v>0</v>
      </c>
      <c r="AI143" s="10">
        <f t="shared" si="42"/>
        <v>0</v>
      </c>
      <c r="AJ143" s="10">
        <f t="shared" si="43"/>
        <v>0</v>
      </c>
      <c r="AK143" s="15">
        <f t="shared" si="45"/>
        <v>0</v>
      </c>
    </row>
    <row r="144" spans="1:37" ht="16.5" customHeight="1">
      <c r="A144" s="12">
        <f>+'行事入力表①'!C144</f>
        <v>26</v>
      </c>
      <c r="B144" s="13" t="str">
        <f>+'行事入力表①'!D144</f>
        <v>月</v>
      </c>
      <c r="C144" s="14">
        <f>+'行事入力表①'!E144</f>
        <v>0</v>
      </c>
      <c r="D144" s="133" t="s">
        <v>149</v>
      </c>
      <c r="E144" s="133" t="s">
        <v>149</v>
      </c>
      <c r="F144" s="133" t="s">
        <v>149</v>
      </c>
      <c r="G144" s="133" t="s">
        <v>149</v>
      </c>
      <c r="H144" s="133" t="s">
        <v>149</v>
      </c>
      <c r="I144" s="133" t="s">
        <v>149</v>
      </c>
      <c r="J144" s="133" t="s">
        <v>149</v>
      </c>
      <c r="K144" s="146">
        <f t="shared" si="38"/>
        <v>0</v>
      </c>
      <c r="L144" s="14">
        <f t="shared" si="38"/>
        <v>0</v>
      </c>
      <c r="M144" s="14">
        <f t="shared" si="38"/>
        <v>0</v>
      </c>
      <c r="N144" s="14">
        <f t="shared" si="38"/>
        <v>0</v>
      </c>
      <c r="O144" s="14">
        <f t="shared" si="38"/>
        <v>0</v>
      </c>
      <c r="P144" s="14">
        <f t="shared" si="38"/>
        <v>0</v>
      </c>
      <c r="Q144" s="14">
        <f t="shared" si="38"/>
        <v>0</v>
      </c>
      <c r="R144" s="14">
        <f t="shared" si="38"/>
        <v>0</v>
      </c>
      <c r="S144" s="14">
        <f t="shared" si="38"/>
        <v>0</v>
      </c>
      <c r="T144" s="14">
        <f t="shared" si="38"/>
        <v>0</v>
      </c>
      <c r="U144" s="14">
        <f t="shared" si="38"/>
        <v>0</v>
      </c>
      <c r="V144" s="14">
        <f t="shared" si="38"/>
        <v>0</v>
      </c>
      <c r="W144" s="84">
        <f t="shared" si="38"/>
        <v>0</v>
      </c>
      <c r="X144" s="15">
        <f t="shared" si="39"/>
        <v>0</v>
      </c>
      <c r="Y144" s="146">
        <f t="shared" si="40"/>
        <v>0</v>
      </c>
      <c r="Z144" s="14">
        <f t="shared" si="40"/>
        <v>0</v>
      </c>
      <c r="AA144" s="14">
        <f t="shared" si="40"/>
        <v>0</v>
      </c>
      <c r="AB144" s="14">
        <f t="shared" si="40"/>
        <v>0</v>
      </c>
      <c r="AC144" s="14">
        <f t="shared" si="40"/>
        <v>0</v>
      </c>
      <c r="AD144" s="14">
        <f t="shared" si="40"/>
        <v>0</v>
      </c>
      <c r="AE144" s="14">
        <f t="shared" si="40"/>
        <v>0</v>
      </c>
      <c r="AF144" s="14">
        <f t="shared" si="40"/>
        <v>0</v>
      </c>
      <c r="AG144" s="84">
        <f t="shared" si="40"/>
        <v>0</v>
      </c>
      <c r="AH144" s="10">
        <f t="shared" si="41"/>
        <v>0</v>
      </c>
      <c r="AI144" s="10">
        <f t="shared" si="42"/>
        <v>0</v>
      </c>
      <c r="AJ144" s="10">
        <f t="shared" si="43"/>
        <v>0</v>
      </c>
      <c r="AK144" s="15">
        <f t="shared" si="45"/>
        <v>0</v>
      </c>
    </row>
    <row r="145" spans="1:37" ht="16.5" customHeight="1">
      <c r="A145" s="12">
        <f>+'行事入力表①'!C145</f>
        <v>27</v>
      </c>
      <c r="B145" s="13" t="str">
        <f>+'行事入力表①'!D145</f>
        <v>火</v>
      </c>
      <c r="C145" s="14">
        <f>+'行事入力表①'!E145</f>
        <v>0</v>
      </c>
      <c r="D145" s="133" t="s">
        <v>149</v>
      </c>
      <c r="E145" s="133" t="s">
        <v>149</v>
      </c>
      <c r="F145" s="133" t="s">
        <v>149</v>
      </c>
      <c r="G145" s="133" t="s">
        <v>149</v>
      </c>
      <c r="H145" s="133" t="s">
        <v>149</v>
      </c>
      <c r="I145" s="133" t="s">
        <v>149</v>
      </c>
      <c r="J145" s="133" t="s">
        <v>149</v>
      </c>
      <c r="K145" s="146">
        <f t="shared" si="38"/>
        <v>0</v>
      </c>
      <c r="L145" s="14">
        <f t="shared" si="38"/>
        <v>0</v>
      </c>
      <c r="M145" s="14">
        <f t="shared" si="38"/>
        <v>0</v>
      </c>
      <c r="N145" s="14">
        <f t="shared" si="38"/>
        <v>0</v>
      </c>
      <c r="O145" s="14">
        <f t="shared" si="38"/>
        <v>0</v>
      </c>
      <c r="P145" s="14">
        <f t="shared" si="38"/>
        <v>0</v>
      </c>
      <c r="Q145" s="14">
        <f t="shared" si="38"/>
        <v>0</v>
      </c>
      <c r="R145" s="14">
        <f t="shared" si="38"/>
        <v>0</v>
      </c>
      <c r="S145" s="14">
        <f t="shared" si="38"/>
        <v>0</v>
      </c>
      <c r="T145" s="14">
        <f t="shared" si="38"/>
        <v>0</v>
      </c>
      <c r="U145" s="14">
        <f t="shared" si="38"/>
        <v>0</v>
      </c>
      <c r="V145" s="14">
        <f t="shared" si="38"/>
        <v>0</v>
      </c>
      <c r="W145" s="84">
        <f t="shared" si="38"/>
        <v>0</v>
      </c>
      <c r="X145" s="15">
        <f t="shared" si="39"/>
        <v>0</v>
      </c>
      <c r="Y145" s="146">
        <f t="shared" si="40"/>
        <v>0</v>
      </c>
      <c r="Z145" s="14">
        <f t="shared" si="40"/>
        <v>0</v>
      </c>
      <c r="AA145" s="14">
        <f t="shared" si="40"/>
        <v>0</v>
      </c>
      <c r="AB145" s="14">
        <f t="shared" si="40"/>
        <v>0</v>
      </c>
      <c r="AC145" s="14">
        <f t="shared" si="40"/>
        <v>0</v>
      </c>
      <c r="AD145" s="14">
        <f t="shared" si="40"/>
        <v>0</v>
      </c>
      <c r="AE145" s="14">
        <f t="shared" si="40"/>
        <v>0</v>
      </c>
      <c r="AF145" s="14">
        <f t="shared" si="40"/>
        <v>0</v>
      </c>
      <c r="AG145" s="84">
        <f t="shared" si="40"/>
        <v>0</v>
      </c>
      <c r="AH145" s="10">
        <f t="shared" si="41"/>
        <v>0</v>
      </c>
      <c r="AI145" s="10">
        <f t="shared" si="42"/>
        <v>0</v>
      </c>
      <c r="AJ145" s="10">
        <f t="shared" si="43"/>
        <v>0</v>
      </c>
      <c r="AK145" s="15">
        <f t="shared" si="45"/>
        <v>0</v>
      </c>
    </row>
    <row r="146" spans="1:37" ht="16.5" customHeight="1">
      <c r="A146" s="12">
        <f>+'行事入力表①'!C146</f>
        <v>28</v>
      </c>
      <c r="B146" s="13" t="str">
        <f>+'行事入力表①'!D146</f>
        <v>水</v>
      </c>
      <c r="C146" s="14">
        <f>+'行事入力表①'!E146</f>
        <v>0</v>
      </c>
      <c r="D146" s="133" t="s">
        <v>149</v>
      </c>
      <c r="E146" s="133" t="s">
        <v>149</v>
      </c>
      <c r="F146" s="133" t="s">
        <v>149</v>
      </c>
      <c r="G146" s="133" t="s">
        <v>149</v>
      </c>
      <c r="H146" s="133" t="s">
        <v>149</v>
      </c>
      <c r="I146" s="133" t="s">
        <v>149</v>
      </c>
      <c r="J146" s="133" t="s">
        <v>149</v>
      </c>
      <c r="K146" s="146">
        <f t="shared" si="38"/>
        <v>0</v>
      </c>
      <c r="L146" s="14">
        <f t="shared" si="38"/>
        <v>0</v>
      </c>
      <c r="M146" s="14">
        <f t="shared" si="38"/>
        <v>0</v>
      </c>
      <c r="N146" s="14">
        <f t="shared" si="38"/>
        <v>0</v>
      </c>
      <c r="O146" s="14">
        <f t="shared" si="38"/>
        <v>0</v>
      </c>
      <c r="P146" s="14">
        <f t="shared" si="38"/>
        <v>0</v>
      </c>
      <c r="Q146" s="14">
        <f t="shared" si="38"/>
        <v>0</v>
      </c>
      <c r="R146" s="14">
        <f t="shared" si="38"/>
        <v>0</v>
      </c>
      <c r="S146" s="14">
        <f t="shared" si="38"/>
        <v>0</v>
      </c>
      <c r="T146" s="14">
        <f t="shared" si="38"/>
        <v>0</v>
      </c>
      <c r="U146" s="14">
        <f t="shared" si="38"/>
        <v>0</v>
      </c>
      <c r="V146" s="14">
        <f t="shared" si="38"/>
        <v>0</v>
      </c>
      <c r="W146" s="84">
        <f t="shared" si="38"/>
        <v>0</v>
      </c>
      <c r="X146" s="15">
        <f t="shared" si="39"/>
        <v>0</v>
      </c>
      <c r="Y146" s="146">
        <f t="shared" si="40"/>
        <v>0</v>
      </c>
      <c r="Z146" s="14">
        <f t="shared" si="40"/>
        <v>0</v>
      </c>
      <c r="AA146" s="14">
        <f t="shared" si="40"/>
        <v>0</v>
      </c>
      <c r="AB146" s="14">
        <f t="shared" si="40"/>
        <v>0</v>
      </c>
      <c r="AC146" s="14">
        <f t="shared" si="40"/>
        <v>0</v>
      </c>
      <c r="AD146" s="14">
        <f t="shared" si="40"/>
        <v>0</v>
      </c>
      <c r="AE146" s="14">
        <f t="shared" si="40"/>
        <v>0</v>
      </c>
      <c r="AF146" s="14">
        <f t="shared" si="40"/>
        <v>0</v>
      </c>
      <c r="AG146" s="84">
        <f t="shared" si="40"/>
        <v>0</v>
      </c>
      <c r="AH146" s="10">
        <f t="shared" si="41"/>
        <v>0</v>
      </c>
      <c r="AI146" s="10">
        <f t="shared" si="42"/>
        <v>0</v>
      </c>
      <c r="AJ146" s="10">
        <f t="shared" si="43"/>
        <v>0</v>
      </c>
      <c r="AK146" s="15">
        <f t="shared" si="45"/>
        <v>0</v>
      </c>
    </row>
    <row r="147" spans="1:37" ht="16.5" customHeight="1">
      <c r="A147" s="12">
        <f>+'行事入力表①'!C147</f>
        <v>29</v>
      </c>
      <c r="B147" s="13" t="str">
        <f>+'行事入力表①'!D147</f>
        <v>木</v>
      </c>
      <c r="C147" s="14">
        <f>+'行事入力表①'!E147</f>
        <v>0</v>
      </c>
      <c r="D147" s="133" t="s">
        <v>149</v>
      </c>
      <c r="E147" s="133" t="s">
        <v>149</v>
      </c>
      <c r="F147" s="133" t="s">
        <v>149</v>
      </c>
      <c r="G147" s="133" t="s">
        <v>149</v>
      </c>
      <c r="H147" s="133" t="s">
        <v>149</v>
      </c>
      <c r="I147" s="133" t="s">
        <v>149</v>
      </c>
      <c r="J147" s="133" t="s">
        <v>149</v>
      </c>
      <c r="K147" s="146">
        <f t="shared" si="38"/>
        <v>0</v>
      </c>
      <c r="L147" s="14">
        <f t="shared" si="38"/>
        <v>0</v>
      </c>
      <c r="M147" s="14">
        <f t="shared" si="38"/>
        <v>0</v>
      </c>
      <c r="N147" s="14">
        <f t="shared" si="38"/>
        <v>0</v>
      </c>
      <c r="O147" s="14">
        <f t="shared" si="38"/>
        <v>0</v>
      </c>
      <c r="P147" s="14">
        <f t="shared" si="38"/>
        <v>0</v>
      </c>
      <c r="Q147" s="14">
        <f t="shared" si="38"/>
        <v>0</v>
      </c>
      <c r="R147" s="14">
        <f t="shared" si="38"/>
        <v>0</v>
      </c>
      <c r="S147" s="14">
        <f t="shared" si="38"/>
        <v>0</v>
      </c>
      <c r="T147" s="14">
        <f t="shared" si="38"/>
        <v>0</v>
      </c>
      <c r="U147" s="14">
        <f t="shared" si="38"/>
        <v>0</v>
      </c>
      <c r="V147" s="14">
        <f t="shared" si="38"/>
        <v>0</v>
      </c>
      <c r="W147" s="84">
        <f t="shared" si="38"/>
        <v>0</v>
      </c>
      <c r="X147" s="15">
        <f t="shared" si="39"/>
        <v>0</v>
      </c>
      <c r="Y147" s="146">
        <f t="shared" si="40"/>
        <v>0</v>
      </c>
      <c r="Z147" s="14">
        <f t="shared" si="40"/>
        <v>0</v>
      </c>
      <c r="AA147" s="14">
        <f t="shared" si="40"/>
        <v>0</v>
      </c>
      <c r="AB147" s="14">
        <f t="shared" si="40"/>
        <v>0</v>
      </c>
      <c r="AC147" s="14">
        <f t="shared" si="40"/>
        <v>0</v>
      </c>
      <c r="AD147" s="14">
        <f t="shared" si="40"/>
        <v>0</v>
      </c>
      <c r="AE147" s="14">
        <f t="shared" si="40"/>
        <v>0</v>
      </c>
      <c r="AF147" s="14">
        <f t="shared" si="40"/>
        <v>0</v>
      </c>
      <c r="AG147" s="84">
        <f t="shared" si="40"/>
        <v>0</v>
      </c>
      <c r="AH147" s="10">
        <f t="shared" si="41"/>
        <v>0</v>
      </c>
      <c r="AI147" s="10">
        <f t="shared" si="42"/>
        <v>0</v>
      </c>
      <c r="AJ147" s="10">
        <f t="shared" si="43"/>
        <v>0</v>
      </c>
      <c r="AK147" s="15">
        <f t="shared" si="45"/>
        <v>0</v>
      </c>
    </row>
    <row r="148" spans="1:37" ht="16.5" customHeight="1">
      <c r="A148" s="12">
        <f>+'行事入力表①'!C148</f>
        <v>30</v>
      </c>
      <c r="B148" s="13" t="str">
        <f>+'行事入力表①'!D148</f>
        <v>金</v>
      </c>
      <c r="C148" s="14">
        <f>+'行事入力表①'!E148</f>
        <v>0</v>
      </c>
      <c r="D148" s="133" t="s">
        <v>149</v>
      </c>
      <c r="E148" s="133" t="s">
        <v>149</v>
      </c>
      <c r="F148" s="133" t="s">
        <v>149</v>
      </c>
      <c r="G148" s="133" t="s">
        <v>149</v>
      </c>
      <c r="H148" s="133" t="s">
        <v>149</v>
      </c>
      <c r="I148" s="133" t="s">
        <v>149</v>
      </c>
      <c r="J148" s="133" t="s">
        <v>149</v>
      </c>
      <c r="K148" s="146">
        <f t="shared" si="38"/>
        <v>0</v>
      </c>
      <c r="L148" s="14">
        <f t="shared" si="38"/>
        <v>0</v>
      </c>
      <c r="M148" s="14">
        <f t="shared" si="38"/>
        <v>0</v>
      </c>
      <c r="N148" s="14">
        <f t="shared" si="38"/>
        <v>0</v>
      </c>
      <c r="O148" s="14">
        <f t="shared" si="38"/>
        <v>0</v>
      </c>
      <c r="P148" s="14">
        <f t="shared" si="38"/>
        <v>0</v>
      </c>
      <c r="Q148" s="14">
        <f t="shared" si="38"/>
        <v>0</v>
      </c>
      <c r="R148" s="14">
        <f t="shared" si="38"/>
        <v>0</v>
      </c>
      <c r="S148" s="14">
        <f t="shared" si="38"/>
        <v>0</v>
      </c>
      <c r="T148" s="14">
        <f t="shared" si="38"/>
        <v>0</v>
      </c>
      <c r="U148" s="14">
        <f t="shared" si="38"/>
        <v>0</v>
      </c>
      <c r="V148" s="14">
        <f t="shared" si="38"/>
        <v>0</v>
      </c>
      <c r="W148" s="84">
        <f t="shared" si="38"/>
        <v>0</v>
      </c>
      <c r="X148" s="15">
        <f t="shared" si="39"/>
        <v>0</v>
      </c>
      <c r="Y148" s="146">
        <f t="shared" si="40"/>
        <v>0</v>
      </c>
      <c r="Z148" s="14">
        <f t="shared" si="40"/>
        <v>0</v>
      </c>
      <c r="AA148" s="14">
        <f t="shared" si="40"/>
        <v>0</v>
      </c>
      <c r="AB148" s="14">
        <f t="shared" si="40"/>
        <v>0</v>
      </c>
      <c r="AC148" s="14">
        <f t="shared" si="40"/>
        <v>0</v>
      </c>
      <c r="AD148" s="14">
        <f t="shared" si="40"/>
        <v>0</v>
      </c>
      <c r="AE148" s="14">
        <f t="shared" si="40"/>
        <v>0</v>
      </c>
      <c r="AF148" s="14">
        <f t="shared" si="40"/>
        <v>0</v>
      </c>
      <c r="AG148" s="84">
        <f t="shared" si="40"/>
        <v>0</v>
      </c>
      <c r="AH148" s="10">
        <f t="shared" si="41"/>
        <v>0</v>
      </c>
      <c r="AI148" s="10">
        <f t="shared" si="42"/>
        <v>0</v>
      </c>
      <c r="AJ148" s="10">
        <f t="shared" si="43"/>
        <v>0</v>
      </c>
      <c r="AK148" s="15">
        <f t="shared" si="45"/>
        <v>0</v>
      </c>
    </row>
    <row r="149" spans="1:37" ht="16.5" customHeight="1" thickBot="1">
      <c r="A149" s="16">
        <f>+'行事入力表①'!C149</f>
        <v>31</v>
      </c>
      <c r="B149" s="17" t="str">
        <f>+'行事入力表①'!D149</f>
        <v>土</v>
      </c>
      <c r="C149" s="18">
        <f>+'行事入力表①'!E149</f>
        <v>0</v>
      </c>
      <c r="D149" s="136" t="s">
        <v>149</v>
      </c>
      <c r="E149" s="136" t="s">
        <v>149</v>
      </c>
      <c r="F149" s="136" t="s">
        <v>149</v>
      </c>
      <c r="G149" s="136" t="s">
        <v>149</v>
      </c>
      <c r="H149" s="136" t="s">
        <v>149</v>
      </c>
      <c r="I149" s="136" t="s">
        <v>149</v>
      </c>
      <c r="J149" s="136" t="s">
        <v>149</v>
      </c>
      <c r="K149" s="160">
        <f t="shared" si="38"/>
        <v>0</v>
      </c>
      <c r="L149" s="18">
        <f t="shared" si="38"/>
        <v>0</v>
      </c>
      <c r="M149" s="18">
        <f t="shared" si="38"/>
        <v>0</v>
      </c>
      <c r="N149" s="18">
        <f t="shared" si="38"/>
        <v>0</v>
      </c>
      <c r="O149" s="18">
        <f t="shared" si="38"/>
        <v>0</v>
      </c>
      <c r="P149" s="18">
        <f t="shared" si="38"/>
        <v>0</v>
      </c>
      <c r="Q149" s="18">
        <f t="shared" si="38"/>
        <v>0</v>
      </c>
      <c r="R149" s="18">
        <f t="shared" si="38"/>
        <v>0</v>
      </c>
      <c r="S149" s="18">
        <f t="shared" si="38"/>
        <v>0</v>
      </c>
      <c r="T149" s="18">
        <f t="shared" si="38"/>
        <v>0</v>
      </c>
      <c r="U149" s="18">
        <f t="shared" si="38"/>
        <v>0</v>
      </c>
      <c r="V149" s="18">
        <f t="shared" si="38"/>
        <v>0</v>
      </c>
      <c r="W149" s="161">
        <f t="shared" si="38"/>
        <v>0</v>
      </c>
      <c r="X149" s="19">
        <f t="shared" si="39"/>
        <v>0</v>
      </c>
      <c r="Y149" s="160">
        <f>COUNTIF($D149:$J149,Y$4)</f>
        <v>0</v>
      </c>
      <c r="Z149" s="18">
        <f aca="true" t="shared" si="46" ref="Z149:AG149">COUNTIF($D149:$J149,Z$4)</f>
        <v>0</v>
      </c>
      <c r="AA149" s="18">
        <f t="shared" si="46"/>
        <v>0</v>
      </c>
      <c r="AB149" s="18">
        <f t="shared" si="46"/>
        <v>0</v>
      </c>
      <c r="AC149" s="18">
        <f t="shared" si="46"/>
        <v>0</v>
      </c>
      <c r="AD149" s="18">
        <f t="shared" si="46"/>
        <v>0</v>
      </c>
      <c r="AE149" s="18">
        <f t="shared" si="46"/>
        <v>0</v>
      </c>
      <c r="AF149" s="18">
        <f t="shared" si="46"/>
        <v>0</v>
      </c>
      <c r="AG149" s="161">
        <f t="shared" si="46"/>
        <v>0</v>
      </c>
      <c r="AH149" s="162">
        <f>COUNTA(D149:J149)-X149-AJ149-SUM(Y149:AG149)-COUNTIF(D149:J149,"-")-COUNTIF(D149:J149,"★")</f>
        <v>0</v>
      </c>
      <c r="AI149" s="162">
        <f t="shared" si="42"/>
        <v>0</v>
      </c>
      <c r="AJ149" s="162">
        <f t="shared" si="43"/>
        <v>0</v>
      </c>
      <c r="AK149" s="19">
        <f t="shared" si="45"/>
        <v>0</v>
      </c>
    </row>
    <row r="150" spans="1:31" ht="16.5" customHeight="1" thickBot="1">
      <c r="A150" s="551"/>
      <c r="B150" s="551"/>
      <c r="C150" s="551"/>
      <c r="D150" s="551"/>
      <c r="E150" s="551"/>
      <c r="F150" s="551"/>
      <c r="G150" s="551"/>
      <c r="H150" s="551"/>
      <c r="I150" s="551"/>
      <c r="J150" s="551"/>
      <c r="K150" s="551"/>
      <c r="L150" s="551"/>
      <c r="M150" s="551"/>
      <c r="N150" s="551"/>
      <c r="O150" s="551"/>
      <c r="P150" s="551"/>
      <c r="Q150" s="551"/>
      <c r="R150" s="551"/>
      <c r="S150" s="551"/>
      <c r="T150" s="551"/>
      <c r="U150" s="551"/>
      <c r="V150" s="551"/>
      <c r="W150" s="551"/>
      <c r="X150" s="551"/>
      <c r="Y150" s="551"/>
      <c r="Z150" s="551"/>
      <c r="AA150" s="551"/>
      <c r="AB150" s="551"/>
      <c r="AC150" s="551"/>
      <c r="AD150" s="551"/>
      <c r="AE150" s="551"/>
    </row>
    <row r="151" spans="1:37" ht="22.5" customHeight="1" thickBot="1">
      <c r="A151" s="274" t="s">
        <v>57</v>
      </c>
      <c r="B151" s="275"/>
      <c r="C151" s="275"/>
      <c r="D151" s="275"/>
      <c r="E151" s="275"/>
      <c r="F151" s="275"/>
      <c r="G151" s="275"/>
      <c r="H151" s="275"/>
      <c r="I151" s="276"/>
      <c r="J151" s="143"/>
      <c r="K151" s="54">
        <f>SUM(K119:K149)</f>
        <v>0</v>
      </c>
      <c r="L151" s="55">
        <f aca="true" t="shared" si="47" ref="L151:AK151">SUM(L119:L149)</f>
        <v>0</v>
      </c>
      <c r="M151" s="55">
        <f t="shared" si="47"/>
        <v>0</v>
      </c>
      <c r="N151" s="55">
        <f t="shared" si="47"/>
        <v>0</v>
      </c>
      <c r="O151" s="55">
        <f t="shared" si="47"/>
        <v>0</v>
      </c>
      <c r="P151" s="55">
        <f t="shared" si="47"/>
        <v>0</v>
      </c>
      <c r="Q151" s="55">
        <f t="shared" si="47"/>
        <v>0</v>
      </c>
      <c r="R151" s="55">
        <f t="shared" si="47"/>
        <v>0</v>
      </c>
      <c r="S151" s="55">
        <f t="shared" si="47"/>
        <v>0</v>
      </c>
      <c r="T151" s="55">
        <f t="shared" si="47"/>
        <v>0</v>
      </c>
      <c r="U151" s="55">
        <f t="shared" si="47"/>
        <v>0</v>
      </c>
      <c r="V151" s="55">
        <f t="shared" si="47"/>
        <v>0</v>
      </c>
      <c r="W151" s="55">
        <f t="shared" si="47"/>
        <v>0</v>
      </c>
      <c r="X151" s="56">
        <f t="shared" si="47"/>
        <v>0</v>
      </c>
      <c r="Y151" s="57">
        <f t="shared" si="47"/>
        <v>0</v>
      </c>
      <c r="Z151" s="55">
        <f t="shared" si="47"/>
        <v>0</v>
      </c>
      <c r="AA151" s="55">
        <f t="shared" si="47"/>
        <v>0</v>
      </c>
      <c r="AB151" s="55">
        <f t="shared" si="47"/>
        <v>0</v>
      </c>
      <c r="AC151" s="55">
        <f t="shared" si="47"/>
        <v>0</v>
      </c>
      <c r="AD151" s="55">
        <f t="shared" si="47"/>
        <v>0</v>
      </c>
      <c r="AE151" s="55">
        <f t="shared" si="47"/>
        <v>0</v>
      </c>
      <c r="AF151" s="55">
        <f t="shared" si="47"/>
        <v>0</v>
      </c>
      <c r="AG151" s="55">
        <f t="shared" si="47"/>
        <v>0</v>
      </c>
      <c r="AH151" s="55">
        <f t="shared" si="47"/>
        <v>0</v>
      </c>
      <c r="AI151" s="55">
        <f>SUM(AI119:AI149)</f>
        <v>0</v>
      </c>
      <c r="AJ151" s="55">
        <f t="shared" si="47"/>
        <v>0</v>
      </c>
      <c r="AK151" s="56">
        <f t="shared" si="47"/>
        <v>0</v>
      </c>
    </row>
    <row r="152" spans="1:31" ht="16.5" customHeight="1">
      <c r="A152" s="277" t="s">
        <v>206</v>
      </c>
      <c r="B152" s="277"/>
      <c r="C152" s="277"/>
      <c r="D152" s="277"/>
      <c r="E152" s="277"/>
      <c r="F152" s="277"/>
      <c r="G152" s="277"/>
      <c r="H152" s="277"/>
      <c r="I152" s="277"/>
      <c r="J152" s="277"/>
      <c r="K152" s="277"/>
      <c r="L152" s="277"/>
      <c r="M152" s="277"/>
      <c r="N152" s="277"/>
      <c r="O152" s="277"/>
      <c r="P152" s="277"/>
      <c r="Q152" s="277"/>
      <c r="R152" s="277"/>
      <c r="S152" s="277"/>
      <c r="T152" s="277"/>
      <c r="U152" s="277"/>
      <c r="V152" s="277"/>
      <c r="W152" s="277"/>
      <c r="X152" s="277"/>
      <c r="Y152" s="277"/>
      <c r="Z152" s="277"/>
      <c r="AA152" s="277"/>
      <c r="AB152" s="277"/>
      <c r="AC152" s="277"/>
      <c r="AD152" s="277"/>
      <c r="AE152" s="277"/>
    </row>
    <row r="153" spans="3:37" ht="22.5" customHeight="1">
      <c r="C153" s="138" t="str">
        <f>C1</f>
        <v>平成22年度　教育課程実施計画</v>
      </c>
      <c r="D153" s="139"/>
      <c r="E153" s="139"/>
      <c r="F153" s="139"/>
      <c r="G153" s="139"/>
      <c r="H153" s="139"/>
      <c r="I153" s="139"/>
      <c r="J153" s="139"/>
      <c r="W153" s="258" t="str">
        <f>+'時間割入力表②'!$E$1</f>
        <v>○○立△△</v>
      </c>
      <c r="X153" s="258"/>
      <c r="Y153" s="258"/>
      <c r="Z153" s="258"/>
      <c r="AA153" s="258"/>
      <c r="AB153" s="258"/>
      <c r="AC153" s="38" t="s">
        <v>163</v>
      </c>
      <c r="AD153" s="38"/>
      <c r="AE153" s="38"/>
      <c r="AF153" s="38" t="s">
        <v>73</v>
      </c>
      <c r="AG153" s="85">
        <f>+'時間割入力表②'!$B$2</f>
        <v>0</v>
      </c>
      <c r="AH153" s="38" t="s">
        <v>74</v>
      </c>
      <c r="AI153" s="38"/>
      <c r="AJ153" s="85">
        <f>+$AJ$1</f>
      </c>
      <c r="AK153" s="38">
        <f>+$AK$1</f>
      </c>
    </row>
    <row r="154" spans="4:10" ht="16.5" customHeight="1" thickBot="1">
      <c r="D154" s="139"/>
      <c r="E154" s="139"/>
      <c r="F154" s="139"/>
      <c r="G154" s="139"/>
      <c r="H154" s="139"/>
      <c r="I154" s="139"/>
      <c r="J154" s="139"/>
    </row>
    <row r="155" spans="1:37" s="35" customFormat="1" ht="16.5" customHeight="1">
      <c r="A155" s="286" t="s">
        <v>61</v>
      </c>
      <c r="B155" s="287"/>
      <c r="C155" s="287"/>
      <c r="D155" s="271" t="s">
        <v>238</v>
      </c>
      <c r="E155" s="272"/>
      <c r="F155" s="272"/>
      <c r="G155" s="272"/>
      <c r="H155" s="272"/>
      <c r="I155" s="272"/>
      <c r="J155" s="273"/>
      <c r="K155" s="283" t="s">
        <v>157</v>
      </c>
      <c r="L155" s="284"/>
      <c r="M155" s="284"/>
      <c r="N155" s="284"/>
      <c r="O155" s="284"/>
      <c r="P155" s="284"/>
      <c r="Q155" s="284"/>
      <c r="R155" s="284"/>
      <c r="S155" s="285"/>
      <c r="T155" s="39" t="s">
        <v>49</v>
      </c>
      <c r="U155" s="39" t="s">
        <v>101</v>
      </c>
      <c r="V155" s="39" t="s">
        <v>260</v>
      </c>
      <c r="W155" s="39" t="s">
        <v>50</v>
      </c>
      <c r="X155" s="281" t="s">
        <v>19</v>
      </c>
      <c r="Y155" s="269" t="s">
        <v>161</v>
      </c>
      <c r="Z155" s="270"/>
      <c r="AA155" s="83" t="s">
        <v>162</v>
      </c>
      <c r="AB155" s="288" t="s">
        <v>15</v>
      </c>
      <c r="AC155" s="288"/>
      <c r="AD155" s="288"/>
      <c r="AE155" s="288"/>
      <c r="AF155" s="288"/>
      <c r="AG155" s="259" t="s">
        <v>53</v>
      </c>
      <c r="AH155" s="285"/>
      <c r="AI155" s="40" t="s">
        <v>134</v>
      </c>
      <c r="AJ155" s="40" t="s">
        <v>54</v>
      </c>
      <c r="AK155" s="281" t="s">
        <v>56</v>
      </c>
    </row>
    <row r="156" spans="1:37" s="43" customFormat="1" ht="16.5" customHeight="1" thickBot="1">
      <c r="A156" s="41" t="s">
        <v>3</v>
      </c>
      <c r="B156" s="7" t="s">
        <v>52</v>
      </c>
      <c r="C156" s="7" t="s">
        <v>39</v>
      </c>
      <c r="D156" s="140" t="s">
        <v>370</v>
      </c>
      <c r="E156" s="140" t="s">
        <v>374</v>
      </c>
      <c r="F156" s="140" t="s">
        <v>377</v>
      </c>
      <c r="G156" s="140" t="s">
        <v>379</v>
      </c>
      <c r="H156" s="140" t="s">
        <v>381</v>
      </c>
      <c r="I156" s="140" t="s">
        <v>383</v>
      </c>
      <c r="J156" s="145" t="s">
        <v>385</v>
      </c>
      <c r="K156" s="41" t="s">
        <v>46</v>
      </c>
      <c r="L156" s="7" t="s">
        <v>47</v>
      </c>
      <c r="M156" s="7" t="s">
        <v>154</v>
      </c>
      <c r="N156" s="7" t="s">
        <v>48</v>
      </c>
      <c r="O156" s="7" t="s">
        <v>99</v>
      </c>
      <c r="P156" s="7" t="s">
        <v>97</v>
      </c>
      <c r="Q156" s="7" t="s">
        <v>155</v>
      </c>
      <c r="R156" s="7" t="s">
        <v>156</v>
      </c>
      <c r="S156" s="7" t="s">
        <v>98</v>
      </c>
      <c r="T156" s="7" t="s">
        <v>49</v>
      </c>
      <c r="U156" s="7" t="s">
        <v>51</v>
      </c>
      <c r="V156" s="7" t="s">
        <v>260</v>
      </c>
      <c r="W156" s="7" t="s">
        <v>50</v>
      </c>
      <c r="X156" s="282"/>
      <c r="Y156" s="41" t="s">
        <v>158</v>
      </c>
      <c r="Z156" s="65" t="s">
        <v>159</v>
      </c>
      <c r="AA156" s="65" t="s">
        <v>160</v>
      </c>
      <c r="AB156" s="7" t="s">
        <v>102</v>
      </c>
      <c r="AC156" s="7" t="s">
        <v>103</v>
      </c>
      <c r="AD156" s="7" t="s">
        <v>104</v>
      </c>
      <c r="AE156" s="7" t="s">
        <v>105</v>
      </c>
      <c r="AF156" s="7" t="s">
        <v>106</v>
      </c>
      <c r="AG156" s="7" t="s">
        <v>196</v>
      </c>
      <c r="AH156" s="7" t="s">
        <v>148</v>
      </c>
      <c r="AI156" s="7" t="s">
        <v>191</v>
      </c>
      <c r="AJ156" s="7" t="s">
        <v>88</v>
      </c>
      <c r="AK156" s="282"/>
    </row>
    <row r="157" spans="1:37" ht="16.5" customHeight="1">
      <c r="A157" s="8">
        <f>+'行事入力表①'!C157</f>
        <v>1</v>
      </c>
      <c r="B157" s="9" t="str">
        <f>+'行事入力表①'!D157</f>
        <v>日</v>
      </c>
      <c r="C157" s="10">
        <f>+'行事入力表①'!E157</f>
        <v>0</v>
      </c>
      <c r="D157" s="133" t="s">
        <v>149</v>
      </c>
      <c r="E157" s="133" t="s">
        <v>371</v>
      </c>
      <c r="F157" s="133" t="s">
        <v>371</v>
      </c>
      <c r="G157" s="133" t="s">
        <v>371</v>
      </c>
      <c r="H157" s="133" t="s">
        <v>371</v>
      </c>
      <c r="I157" s="133" t="s">
        <v>371</v>
      </c>
      <c r="J157" s="133" t="s">
        <v>371</v>
      </c>
      <c r="K157" s="149">
        <f>COUNTIF($D157:$J157,K$4)</f>
        <v>0</v>
      </c>
      <c r="L157" s="150">
        <f aca="true" t="shared" si="48" ref="L157:W172">COUNTIF($D157:$J157,L$4)</f>
        <v>0</v>
      </c>
      <c r="M157" s="150">
        <f t="shared" si="48"/>
        <v>0</v>
      </c>
      <c r="N157" s="150">
        <f t="shared" si="48"/>
        <v>0</v>
      </c>
      <c r="O157" s="150">
        <f t="shared" si="48"/>
        <v>0</v>
      </c>
      <c r="P157" s="150">
        <f t="shared" si="48"/>
        <v>0</v>
      </c>
      <c r="Q157" s="150">
        <f t="shared" si="48"/>
        <v>0</v>
      </c>
      <c r="R157" s="150">
        <f t="shared" si="48"/>
        <v>0</v>
      </c>
      <c r="S157" s="150">
        <f t="shared" si="48"/>
        <v>0</v>
      </c>
      <c r="T157" s="150">
        <f t="shared" si="48"/>
        <v>0</v>
      </c>
      <c r="U157" s="150">
        <f t="shared" si="48"/>
        <v>0</v>
      </c>
      <c r="V157" s="150">
        <f t="shared" si="48"/>
        <v>0</v>
      </c>
      <c r="W157" s="151">
        <f t="shared" si="48"/>
        <v>0</v>
      </c>
      <c r="X157" s="152">
        <f>SUM(K157:W157)</f>
        <v>0</v>
      </c>
      <c r="Y157" s="149">
        <f>COUNTIF($D157:$J157,Y$4)</f>
        <v>0</v>
      </c>
      <c r="Z157" s="150">
        <f aca="true" t="shared" si="49" ref="Z157:AG172">COUNTIF($D157:$J157,Z$4)</f>
        <v>0</v>
      </c>
      <c r="AA157" s="150">
        <f t="shared" si="49"/>
        <v>0</v>
      </c>
      <c r="AB157" s="150">
        <f t="shared" si="49"/>
        <v>0</v>
      </c>
      <c r="AC157" s="150">
        <f t="shared" si="49"/>
        <v>0</v>
      </c>
      <c r="AD157" s="150">
        <f t="shared" si="49"/>
        <v>0</v>
      </c>
      <c r="AE157" s="150">
        <f t="shared" si="49"/>
        <v>0</v>
      </c>
      <c r="AF157" s="150">
        <f t="shared" si="49"/>
        <v>0</v>
      </c>
      <c r="AG157" s="151">
        <f t="shared" si="49"/>
        <v>0</v>
      </c>
      <c r="AH157" s="150">
        <f>COUNTA(D157:J157)-X157-AJ157-SUM(Y157:AG157)-COUNTIF(D157:J157,"-")-COUNTIF(D157:J157,"★")</f>
        <v>0</v>
      </c>
      <c r="AI157" s="150">
        <f>COUNTIF(D157:J157,"★")</f>
        <v>0</v>
      </c>
      <c r="AJ157" s="150">
        <f>COUNTIF($D157:$J157,AJ$4)+COUNTIF($D157:$J157,"臨")</f>
        <v>0</v>
      </c>
      <c r="AK157" s="152">
        <f>+X157+SUM(Y157:AH157)</f>
        <v>0</v>
      </c>
    </row>
    <row r="158" spans="1:37" ht="16.5" customHeight="1">
      <c r="A158" s="12">
        <f>+'行事入力表①'!C158</f>
        <v>2</v>
      </c>
      <c r="B158" s="13" t="str">
        <f>+'行事入力表①'!D158</f>
        <v>月</v>
      </c>
      <c r="C158" s="14">
        <f>+'行事入力表①'!E158</f>
        <v>0</v>
      </c>
      <c r="D158" s="133" t="s">
        <v>149</v>
      </c>
      <c r="E158" s="133" t="s">
        <v>149</v>
      </c>
      <c r="F158" s="133" t="s">
        <v>149</v>
      </c>
      <c r="G158" s="133" t="s">
        <v>149</v>
      </c>
      <c r="H158" s="133" t="s">
        <v>149</v>
      </c>
      <c r="I158" s="133" t="s">
        <v>149</v>
      </c>
      <c r="J158" s="133" t="s">
        <v>149</v>
      </c>
      <c r="K158" s="146">
        <f aca="true" t="shared" si="50" ref="K158:W187">COUNTIF($D158:$J158,K$4)</f>
        <v>0</v>
      </c>
      <c r="L158" s="14">
        <f t="shared" si="48"/>
        <v>0</v>
      </c>
      <c r="M158" s="14">
        <f t="shared" si="48"/>
        <v>0</v>
      </c>
      <c r="N158" s="14">
        <f t="shared" si="48"/>
        <v>0</v>
      </c>
      <c r="O158" s="14">
        <f t="shared" si="48"/>
        <v>0</v>
      </c>
      <c r="P158" s="14">
        <f t="shared" si="48"/>
        <v>0</v>
      </c>
      <c r="Q158" s="14">
        <f t="shared" si="48"/>
        <v>0</v>
      </c>
      <c r="R158" s="14">
        <f t="shared" si="48"/>
        <v>0</v>
      </c>
      <c r="S158" s="14">
        <f t="shared" si="48"/>
        <v>0</v>
      </c>
      <c r="T158" s="14">
        <f t="shared" si="48"/>
        <v>0</v>
      </c>
      <c r="U158" s="14">
        <f t="shared" si="48"/>
        <v>0</v>
      </c>
      <c r="V158" s="14">
        <f t="shared" si="48"/>
        <v>0</v>
      </c>
      <c r="W158" s="84">
        <f t="shared" si="48"/>
        <v>0</v>
      </c>
      <c r="X158" s="15">
        <f aca="true" t="shared" si="51" ref="X158:X187">SUM(K158:W158)</f>
        <v>0</v>
      </c>
      <c r="Y158" s="146">
        <f aca="true" t="shared" si="52" ref="Y158:AG186">COUNTIF($D158:$J158,Y$4)</f>
        <v>0</v>
      </c>
      <c r="Z158" s="14">
        <f t="shared" si="49"/>
        <v>0</v>
      </c>
      <c r="AA158" s="14">
        <f t="shared" si="49"/>
        <v>0</v>
      </c>
      <c r="AB158" s="14">
        <f t="shared" si="49"/>
        <v>0</v>
      </c>
      <c r="AC158" s="14">
        <f t="shared" si="49"/>
        <v>0</v>
      </c>
      <c r="AD158" s="14">
        <f t="shared" si="49"/>
        <v>0</v>
      </c>
      <c r="AE158" s="14">
        <f t="shared" si="49"/>
        <v>0</v>
      </c>
      <c r="AF158" s="14">
        <f t="shared" si="49"/>
        <v>0</v>
      </c>
      <c r="AG158" s="84">
        <f t="shared" si="49"/>
        <v>0</v>
      </c>
      <c r="AH158" s="10">
        <f aca="true" t="shared" si="53" ref="AH158:AH186">COUNTA(D158:J158)-X158-AJ158-SUM(Y158:AG158)-COUNTIF(D158:J158,"-")-COUNTIF(D158:J158,"★")</f>
        <v>0</v>
      </c>
      <c r="AI158" s="10">
        <f aca="true" t="shared" si="54" ref="AI158:AI187">COUNTIF(D158:J158,"★")</f>
        <v>0</v>
      </c>
      <c r="AJ158" s="10">
        <f aca="true" t="shared" si="55" ref="AJ158:AJ187">COUNTIF($D158:$J158,AJ$4)+COUNTIF($D158:$J158,"臨")</f>
        <v>0</v>
      </c>
      <c r="AK158" s="11">
        <f aca="true" t="shared" si="56" ref="AK158:AK169">+X158+SUM(Y158:AH158)</f>
        <v>0</v>
      </c>
    </row>
    <row r="159" spans="1:37" ht="16.5" customHeight="1">
      <c r="A159" s="12">
        <f>+'行事入力表①'!C159</f>
        <v>3</v>
      </c>
      <c r="B159" s="13" t="str">
        <f>+'行事入力表①'!D159</f>
        <v>火</v>
      </c>
      <c r="C159" s="14">
        <f>+'行事入力表①'!E159</f>
        <v>0</v>
      </c>
      <c r="D159" s="133" t="s">
        <v>149</v>
      </c>
      <c r="E159" s="133" t="s">
        <v>149</v>
      </c>
      <c r="F159" s="133" t="s">
        <v>149</v>
      </c>
      <c r="G159" s="133" t="s">
        <v>149</v>
      </c>
      <c r="H159" s="133" t="s">
        <v>149</v>
      </c>
      <c r="I159" s="133" t="s">
        <v>149</v>
      </c>
      <c r="J159" s="133" t="s">
        <v>149</v>
      </c>
      <c r="K159" s="146">
        <f t="shared" si="50"/>
        <v>0</v>
      </c>
      <c r="L159" s="14">
        <f t="shared" si="48"/>
        <v>0</v>
      </c>
      <c r="M159" s="14">
        <f t="shared" si="48"/>
        <v>0</v>
      </c>
      <c r="N159" s="14">
        <f t="shared" si="48"/>
        <v>0</v>
      </c>
      <c r="O159" s="14">
        <f t="shared" si="48"/>
        <v>0</v>
      </c>
      <c r="P159" s="14">
        <f t="shared" si="48"/>
        <v>0</v>
      </c>
      <c r="Q159" s="14">
        <f t="shared" si="48"/>
        <v>0</v>
      </c>
      <c r="R159" s="14">
        <f t="shared" si="48"/>
        <v>0</v>
      </c>
      <c r="S159" s="14">
        <f t="shared" si="48"/>
        <v>0</v>
      </c>
      <c r="T159" s="14">
        <f t="shared" si="48"/>
        <v>0</v>
      </c>
      <c r="U159" s="14">
        <f t="shared" si="48"/>
        <v>0</v>
      </c>
      <c r="V159" s="14">
        <f t="shared" si="48"/>
        <v>0</v>
      </c>
      <c r="W159" s="84">
        <f t="shared" si="48"/>
        <v>0</v>
      </c>
      <c r="X159" s="15">
        <f t="shared" si="51"/>
        <v>0</v>
      </c>
      <c r="Y159" s="146">
        <f t="shared" si="52"/>
        <v>0</v>
      </c>
      <c r="Z159" s="14">
        <f t="shared" si="49"/>
        <v>0</v>
      </c>
      <c r="AA159" s="14">
        <f t="shared" si="49"/>
        <v>0</v>
      </c>
      <c r="AB159" s="14">
        <f t="shared" si="49"/>
        <v>0</v>
      </c>
      <c r="AC159" s="14">
        <f t="shared" si="49"/>
        <v>0</v>
      </c>
      <c r="AD159" s="14">
        <f t="shared" si="49"/>
        <v>0</v>
      </c>
      <c r="AE159" s="14">
        <f t="shared" si="49"/>
        <v>0</v>
      </c>
      <c r="AF159" s="14">
        <f t="shared" si="49"/>
        <v>0</v>
      </c>
      <c r="AG159" s="84">
        <f t="shared" si="49"/>
        <v>0</v>
      </c>
      <c r="AH159" s="10">
        <f t="shared" si="53"/>
        <v>0</v>
      </c>
      <c r="AI159" s="10">
        <f t="shared" si="54"/>
        <v>0</v>
      </c>
      <c r="AJ159" s="10">
        <f t="shared" si="55"/>
        <v>0</v>
      </c>
      <c r="AK159" s="11">
        <f t="shared" si="56"/>
        <v>0</v>
      </c>
    </row>
    <row r="160" spans="1:37" ht="16.5" customHeight="1">
      <c r="A160" s="12">
        <f>+'行事入力表①'!C160</f>
        <v>4</v>
      </c>
      <c r="B160" s="13" t="str">
        <f>+'行事入力表①'!D160</f>
        <v>水</v>
      </c>
      <c r="C160" s="14">
        <f>+'行事入力表①'!E160</f>
        <v>0</v>
      </c>
      <c r="D160" s="133" t="s">
        <v>149</v>
      </c>
      <c r="E160" s="133" t="s">
        <v>149</v>
      </c>
      <c r="F160" s="133" t="s">
        <v>149</v>
      </c>
      <c r="G160" s="133" t="s">
        <v>149</v>
      </c>
      <c r="H160" s="133" t="s">
        <v>149</v>
      </c>
      <c r="I160" s="133" t="s">
        <v>149</v>
      </c>
      <c r="J160" s="133" t="s">
        <v>149</v>
      </c>
      <c r="K160" s="146">
        <f t="shared" si="50"/>
        <v>0</v>
      </c>
      <c r="L160" s="14">
        <f t="shared" si="48"/>
        <v>0</v>
      </c>
      <c r="M160" s="14">
        <f t="shared" si="48"/>
        <v>0</v>
      </c>
      <c r="N160" s="14">
        <f t="shared" si="48"/>
        <v>0</v>
      </c>
      <c r="O160" s="14">
        <f t="shared" si="48"/>
        <v>0</v>
      </c>
      <c r="P160" s="14">
        <f t="shared" si="48"/>
        <v>0</v>
      </c>
      <c r="Q160" s="14">
        <f t="shared" si="48"/>
        <v>0</v>
      </c>
      <c r="R160" s="14">
        <f t="shared" si="48"/>
        <v>0</v>
      </c>
      <c r="S160" s="14">
        <f t="shared" si="48"/>
        <v>0</v>
      </c>
      <c r="T160" s="14">
        <f t="shared" si="48"/>
        <v>0</v>
      </c>
      <c r="U160" s="14">
        <f t="shared" si="48"/>
        <v>0</v>
      </c>
      <c r="V160" s="14">
        <f t="shared" si="48"/>
        <v>0</v>
      </c>
      <c r="W160" s="84">
        <f t="shared" si="48"/>
        <v>0</v>
      </c>
      <c r="X160" s="15">
        <f t="shared" si="51"/>
        <v>0</v>
      </c>
      <c r="Y160" s="146">
        <f t="shared" si="52"/>
        <v>0</v>
      </c>
      <c r="Z160" s="14">
        <f t="shared" si="49"/>
        <v>0</v>
      </c>
      <c r="AA160" s="14">
        <f t="shared" si="49"/>
        <v>0</v>
      </c>
      <c r="AB160" s="14">
        <f t="shared" si="49"/>
        <v>0</v>
      </c>
      <c r="AC160" s="14">
        <f t="shared" si="49"/>
        <v>0</v>
      </c>
      <c r="AD160" s="14">
        <f t="shared" si="49"/>
        <v>0</v>
      </c>
      <c r="AE160" s="14">
        <f t="shared" si="49"/>
        <v>0</v>
      </c>
      <c r="AF160" s="14">
        <f t="shared" si="49"/>
        <v>0</v>
      </c>
      <c r="AG160" s="84">
        <f t="shared" si="49"/>
        <v>0</v>
      </c>
      <c r="AH160" s="10">
        <f t="shared" si="53"/>
        <v>0</v>
      </c>
      <c r="AI160" s="10">
        <f t="shared" si="54"/>
        <v>0</v>
      </c>
      <c r="AJ160" s="10">
        <f t="shared" si="55"/>
        <v>0</v>
      </c>
      <c r="AK160" s="11">
        <f t="shared" si="56"/>
        <v>0</v>
      </c>
    </row>
    <row r="161" spans="1:37" ht="16.5" customHeight="1">
      <c r="A161" s="12">
        <f>+'行事入力表①'!C161</f>
        <v>5</v>
      </c>
      <c r="B161" s="13" t="str">
        <f>+'行事入力表①'!D161</f>
        <v>木</v>
      </c>
      <c r="C161" s="14">
        <f>+'行事入力表①'!E161</f>
        <v>0</v>
      </c>
      <c r="D161" s="133" t="s">
        <v>149</v>
      </c>
      <c r="E161" s="133" t="s">
        <v>149</v>
      </c>
      <c r="F161" s="133" t="s">
        <v>149</v>
      </c>
      <c r="G161" s="133" t="s">
        <v>149</v>
      </c>
      <c r="H161" s="133" t="s">
        <v>149</v>
      </c>
      <c r="I161" s="133" t="s">
        <v>149</v>
      </c>
      <c r="J161" s="133" t="s">
        <v>149</v>
      </c>
      <c r="K161" s="146">
        <f t="shared" si="50"/>
        <v>0</v>
      </c>
      <c r="L161" s="14">
        <f t="shared" si="48"/>
        <v>0</v>
      </c>
      <c r="M161" s="14">
        <f t="shared" si="48"/>
        <v>0</v>
      </c>
      <c r="N161" s="14">
        <f t="shared" si="48"/>
        <v>0</v>
      </c>
      <c r="O161" s="14">
        <f t="shared" si="48"/>
        <v>0</v>
      </c>
      <c r="P161" s="14">
        <f t="shared" si="48"/>
        <v>0</v>
      </c>
      <c r="Q161" s="14">
        <f t="shared" si="48"/>
        <v>0</v>
      </c>
      <c r="R161" s="14">
        <f t="shared" si="48"/>
        <v>0</v>
      </c>
      <c r="S161" s="14">
        <f t="shared" si="48"/>
        <v>0</v>
      </c>
      <c r="T161" s="14">
        <f t="shared" si="48"/>
        <v>0</v>
      </c>
      <c r="U161" s="14">
        <f t="shared" si="48"/>
        <v>0</v>
      </c>
      <c r="V161" s="14">
        <f t="shared" si="48"/>
        <v>0</v>
      </c>
      <c r="W161" s="84">
        <f t="shared" si="48"/>
        <v>0</v>
      </c>
      <c r="X161" s="15">
        <f t="shared" si="51"/>
        <v>0</v>
      </c>
      <c r="Y161" s="146">
        <f t="shared" si="52"/>
        <v>0</v>
      </c>
      <c r="Z161" s="14">
        <f t="shared" si="49"/>
        <v>0</v>
      </c>
      <c r="AA161" s="14">
        <f t="shared" si="49"/>
        <v>0</v>
      </c>
      <c r="AB161" s="14">
        <f t="shared" si="49"/>
        <v>0</v>
      </c>
      <c r="AC161" s="14">
        <f t="shared" si="49"/>
        <v>0</v>
      </c>
      <c r="AD161" s="14">
        <f t="shared" si="49"/>
        <v>0</v>
      </c>
      <c r="AE161" s="14">
        <f t="shared" si="49"/>
        <v>0</v>
      </c>
      <c r="AF161" s="14">
        <f t="shared" si="49"/>
        <v>0</v>
      </c>
      <c r="AG161" s="84">
        <f t="shared" si="49"/>
        <v>0</v>
      </c>
      <c r="AH161" s="10">
        <f t="shared" si="53"/>
        <v>0</v>
      </c>
      <c r="AI161" s="10">
        <f t="shared" si="54"/>
        <v>0</v>
      </c>
      <c r="AJ161" s="10">
        <f t="shared" si="55"/>
        <v>0</v>
      </c>
      <c r="AK161" s="11">
        <f t="shared" si="56"/>
        <v>0</v>
      </c>
    </row>
    <row r="162" spans="1:37" ht="16.5" customHeight="1">
      <c r="A162" s="12">
        <f>+'行事入力表①'!C162</f>
        <v>6</v>
      </c>
      <c r="B162" s="13" t="str">
        <f>+'行事入力表①'!D162</f>
        <v>金</v>
      </c>
      <c r="C162" s="14">
        <f>+'行事入力表①'!E162</f>
        <v>0</v>
      </c>
      <c r="D162" s="133" t="s">
        <v>149</v>
      </c>
      <c r="E162" s="133" t="s">
        <v>149</v>
      </c>
      <c r="F162" s="133" t="s">
        <v>149</v>
      </c>
      <c r="G162" s="133" t="s">
        <v>149</v>
      </c>
      <c r="H162" s="133" t="s">
        <v>149</v>
      </c>
      <c r="I162" s="133" t="s">
        <v>149</v>
      </c>
      <c r="J162" s="133" t="s">
        <v>149</v>
      </c>
      <c r="K162" s="146">
        <f t="shared" si="50"/>
        <v>0</v>
      </c>
      <c r="L162" s="14">
        <f t="shared" si="48"/>
        <v>0</v>
      </c>
      <c r="M162" s="14">
        <f t="shared" si="48"/>
        <v>0</v>
      </c>
      <c r="N162" s="14">
        <f t="shared" si="48"/>
        <v>0</v>
      </c>
      <c r="O162" s="14">
        <f t="shared" si="48"/>
        <v>0</v>
      </c>
      <c r="P162" s="14">
        <f t="shared" si="48"/>
        <v>0</v>
      </c>
      <c r="Q162" s="14">
        <f t="shared" si="48"/>
        <v>0</v>
      </c>
      <c r="R162" s="14">
        <f t="shared" si="48"/>
        <v>0</v>
      </c>
      <c r="S162" s="14">
        <f t="shared" si="48"/>
        <v>0</v>
      </c>
      <c r="T162" s="14">
        <f t="shared" si="48"/>
        <v>0</v>
      </c>
      <c r="U162" s="14">
        <f t="shared" si="48"/>
        <v>0</v>
      </c>
      <c r="V162" s="14">
        <f t="shared" si="48"/>
        <v>0</v>
      </c>
      <c r="W162" s="84">
        <f t="shared" si="48"/>
        <v>0</v>
      </c>
      <c r="X162" s="15">
        <f t="shared" si="51"/>
        <v>0</v>
      </c>
      <c r="Y162" s="146">
        <f t="shared" si="52"/>
        <v>0</v>
      </c>
      <c r="Z162" s="14">
        <f t="shared" si="49"/>
        <v>0</v>
      </c>
      <c r="AA162" s="14">
        <f t="shared" si="49"/>
        <v>0</v>
      </c>
      <c r="AB162" s="14">
        <f t="shared" si="49"/>
        <v>0</v>
      </c>
      <c r="AC162" s="14">
        <f t="shared" si="49"/>
        <v>0</v>
      </c>
      <c r="AD162" s="14">
        <f t="shared" si="49"/>
        <v>0</v>
      </c>
      <c r="AE162" s="14">
        <f t="shared" si="49"/>
        <v>0</v>
      </c>
      <c r="AF162" s="14">
        <f t="shared" si="49"/>
        <v>0</v>
      </c>
      <c r="AG162" s="84">
        <f t="shared" si="49"/>
        <v>0</v>
      </c>
      <c r="AH162" s="10">
        <f t="shared" si="53"/>
        <v>0</v>
      </c>
      <c r="AI162" s="10">
        <f t="shared" si="54"/>
        <v>0</v>
      </c>
      <c r="AJ162" s="10">
        <f t="shared" si="55"/>
        <v>0</v>
      </c>
      <c r="AK162" s="11">
        <f t="shared" si="56"/>
        <v>0</v>
      </c>
    </row>
    <row r="163" spans="1:37" ht="16.5" customHeight="1">
      <c r="A163" s="12">
        <f>+'行事入力表①'!C163</f>
        <v>7</v>
      </c>
      <c r="B163" s="13" t="str">
        <f>+'行事入力表①'!D163</f>
        <v>土</v>
      </c>
      <c r="C163" s="14">
        <f>+'行事入力表①'!E163</f>
        <v>0</v>
      </c>
      <c r="D163" s="133" t="s">
        <v>149</v>
      </c>
      <c r="E163" s="133" t="s">
        <v>149</v>
      </c>
      <c r="F163" s="133" t="s">
        <v>149</v>
      </c>
      <c r="G163" s="133" t="s">
        <v>149</v>
      </c>
      <c r="H163" s="133" t="s">
        <v>149</v>
      </c>
      <c r="I163" s="133" t="s">
        <v>149</v>
      </c>
      <c r="J163" s="133" t="s">
        <v>149</v>
      </c>
      <c r="K163" s="146">
        <f t="shared" si="50"/>
        <v>0</v>
      </c>
      <c r="L163" s="14">
        <f t="shared" si="48"/>
        <v>0</v>
      </c>
      <c r="M163" s="14">
        <f t="shared" si="48"/>
        <v>0</v>
      </c>
      <c r="N163" s="14">
        <f t="shared" si="48"/>
        <v>0</v>
      </c>
      <c r="O163" s="14">
        <f t="shared" si="48"/>
        <v>0</v>
      </c>
      <c r="P163" s="14">
        <f t="shared" si="48"/>
        <v>0</v>
      </c>
      <c r="Q163" s="14">
        <f t="shared" si="48"/>
        <v>0</v>
      </c>
      <c r="R163" s="14">
        <f t="shared" si="48"/>
        <v>0</v>
      </c>
      <c r="S163" s="14">
        <f t="shared" si="48"/>
        <v>0</v>
      </c>
      <c r="T163" s="14">
        <f t="shared" si="48"/>
        <v>0</v>
      </c>
      <c r="U163" s="14">
        <f t="shared" si="48"/>
        <v>0</v>
      </c>
      <c r="V163" s="14">
        <f t="shared" si="48"/>
        <v>0</v>
      </c>
      <c r="W163" s="84">
        <f t="shared" si="48"/>
        <v>0</v>
      </c>
      <c r="X163" s="15">
        <f t="shared" si="51"/>
        <v>0</v>
      </c>
      <c r="Y163" s="146">
        <f t="shared" si="52"/>
        <v>0</v>
      </c>
      <c r="Z163" s="14">
        <f t="shared" si="49"/>
        <v>0</v>
      </c>
      <c r="AA163" s="14">
        <f t="shared" si="49"/>
        <v>0</v>
      </c>
      <c r="AB163" s="14">
        <f t="shared" si="49"/>
        <v>0</v>
      </c>
      <c r="AC163" s="14">
        <f t="shared" si="49"/>
        <v>0</v>
      </c>
      <c r="AD163" s="14">
        <f t="shared" si="49"/>
        <v>0</v>
      </c>
      <c r="AE163" s="14">
        <f t="shared" si="49"/>
        <v>0</v>
      </c>
      <c r="AF163" s="14">
        <f t="shared" si="49"/>
        <v>0</v>
      </c>
      <c r="AG163" s="84">
        <f t="shared" si="49"/>
        <v>0</v>
      </c>
      <c r="AH163" s="10">
        <f t="shared" si="53"/>
        <v>0</v>
      </c>
      <c r="AI163" s="10">
        <f t="shared" si="54"/>
        <v>0</v>
      </c>
      <c r="AJ163" s="10">
        <f t="shared" si="55"/>
        <v>0</v>
      </c>
      <c r="AK163" s="11">
        <f t="shared" si="56"/>
        <v>0</v>
      </c>
    </row>
    <row r="164" spans="1:37" ht="16.5" customHeight="1">
      <c r="A164" s="12">
        <f>+'行事入力表①'!C164</f>
        <v>8</v>
      </c>
      <c r="B164" s="13" t="str">
        <f>+'行事入力表①'!D164</f>
        <v>日</v>
      </c>
      <c r="C164" s="14">
        <f>+'行事入力表①'!E164</f>
        <v>0</v>
      </c>
      <c r="D164" s="133" t="s">
        <v>149</v>
      </c>
      <c r="E164" s="133" t="s">
        <v>149</v>
      </c>
      <c r="F164" s="133" t="s">
        <v>149</v>
      </c>
      <c r="G164" s="133" t="s">
        <v>149</v>
      </c>
      <c r="H164" s="133" t="s">
        <v>149</v>
      </c>
      <c r="I164" s="133" t="s">
        <v>149</v>
      </c>
      <c r="J164" s="133" t="s">
        <v>149</v>
      </c>
      <c r="K164" s="146">
        <f t="shared" si="50"/>
        <v>0</v>
      </c>
      <c r="L164" s="14">
        <f t="shared" si="48"/>
        <v>0</v>
      </c>
      <c r="M164" s="14">
        <f t="shared" si="48"/>
        <v>0</v>
      </c>
      <c r="N164" s="14">
        <f t="shared" si="48"/>
        <v>0</v>
      </c>
      <c r="O164" s="14">
        <f t="shared" si="48"/>
        <v>0</v>
      </c>
      <c r="P164" s="14">
        <f t="shared" si="48"/>
        <v>0</v>
      </c>
      <c r="Q164" s="14">
        <f t="shared" si="48"/>
        <v>0</v>
      </c>
      <c r="R164" s="14">
        <f t="shared" si="48"/>
        <v>0</v>
      </c>
      <c r="S164" s="14">
        <f t="shared" si="48"/>
        <v>0</v>
      </c>
      <c r="T164" s="14">
        <f t="shared" si="48"/>
        <v>0</v>
      </c>
      <c r="U164" s="14">
        <f t="shared" si="48"/>
        <v>0</v>
      </c>
      <c r="V164" s="14">
        <f t="shared" si="48"/>
        <v>0</v>
      </c>
      <c r="W164" s="84">
        <f t="shared" si="48"/>
        <v>0</v>
      </c>
      <c r="X164" s="15">
        <f t="shared" si="51"/>
        <v>0</v>
      </c>
      <c r="Y164" s="146">
        <f t="shared" si="52"/>
        <v>0</v>
      </c>
      <c r="Z164" s="14">
        <f t="shared" si="49"/>
        <v>0</v>
      </c>
      <c r="AA164" s="14">
        <f t="shared" si="49"/>
        <v>0</v>
      </c>
      <c r="AB164" s="14">
        <f t="shared" si="49"/>
        <v>0</v>
      </c>
      <c r="AC164" s="14">
        <f t="shared" si="49"/>
        <v>0</v>
      </c>
      <c r="AD164" s="14">
        <f t="shared" si="49"/>
        <v>0</v>
      </c>
      <c r="AE164" s="14">
        <f t="shared" si="49"/>
        <v>0</v>
      </c>
      <c r="AF164" s="14">
        <f t="shared" si="49"/>
        <v>0</v>
      </c>
      <c r="AG164" s="84">
        <f t="shared" si="49"/>
        <v>0</v>
      </c>
      <c r="AH164" s="10">
        <f t="shared" si="53"/>
        <v>0</v>
      </c>
      <c r="AI164" s="10">
        <f t="shared" si="54"/>
        <v>0</v>
      </c>
      <c r="AJ164" s="10">
        <f t="shared" si="55"/>
        <v>0</v>
      </c>
      <c r="AK164" s="11">
        <f t="shared" si="56"/>
        <v>0</v>
      </c>
    </row>
    <row r="165" spans="1:37" ht="16.5" customHeight="1">
      <c r="A165" s="12">
        <f>+'行事入力表①'!C165</f>
        <v>9</v>
      </c>
      <c r="B165" s="13" t="str">
        <f>+'行事入力表①'!D165</f>
        <v>月</v>
      </c>
      <c r="C165" s="14">
        <f>+'行事入力表①'!E165</f>
        <v>0</v>
      </c>
      <c r="D165" s="133" t="s">
        <v>149</v>
      </c>
      <c r="E165" s="133" t="s">
        <v>149</v>
      </c>
      <c r="F165" s="133" t="s">
        <v>149</v>
      </c>
      <c r="G165" s="133" t="s">
        <v>149</v>
      </c>
      <c r="H165" s="133" t="s">
        <v>149</v>
      </c>
      <c r="I165" s="133" t="s">
        <v>149</v>
      </c>
      <c r="J165" s="133" t="s">
        <v>149</v>
      </c>
      <c r="K165" s="146">
        <f t="shared" si="50"/>
        <v>0</v>
      </c>
      <c r="L165" s="14">
        <f t="shared" si="48"/>
        <v>0</v>
      </c>
      <c r="M165" s="14">
        <f t="shared" si="48"/>
        <v>0</v>
      </c>
      <c r="N165" s="14">
        <f t="shared" si="48"/>
        <v>0</v>
      </c>
      <c r="O165" s="14">
        <f t="shared" si="48"/>
        <v>0</v>
      </c>
      <c r="P165" s="14">
        <f t="shared" si="48"/>
        <v>0</v>
      </c>
      <c r="Q165" s="14">
        <f t="shared" si="48"/>
        <v>0</v>
      </c>
      <c r="R165" s="14">
        <f t="shared" si="48"/>
        <v>0</v>
      </c>
      <c r="S165" s="14">
        <f t="shared" si="48"/>
        <v>0</v>
      </c>
      <c r="T165" s="14">
        <f t="shared" si="48"/>
        <v>0</v>
      </c>
      <c r="U165" s="14">
        <f t="shared" si="48"/>
        <v>0</v>
      </c>
      <c r="V165" s="14">
        <f t="shared" si="48"/>
        <v>0</v>
      </c>
      <c r="W165" s="84">
        <f t="shared" si="48"/>
        <v>0</v>
      </c>
      <c r="X165" s="15">
        <f t="shared" si="51"/>
        <v>0</v>
      </c>
      <c r="Y165" s="146">
        <f t="shared" si="52"/>
        <v>0</v>
      </c>
      <c r="Z165" s="14">
        <f t="shared" si="49"/>
        <v>0</v>
      </c>
      <c r="AA165" s="14">
        <f t="shared" si="49"/>
        <v>0</v>
      </c>
      <c r="AB165" s="14">
        <f t="shared" si="49"/>
        <v>0</v>
      </c>
      <c r="AC165" s="14">
        <f t="shared" si="49"/>
        <v>0</v>
      </c>
      <c r="AD165" s="14">
        <f t="shared" si="49"/>
        <v>0</v>
      </c>
      <c r="AE165" s="14">
        <f t="shared" si="49"/>
        <v>0</v>
      </c>
      <c r="AF165" s="14">
        <f t="shared" si="49"/>
        <v>0</v>
      </c>
      <c r="AG165" s="84">
        <f t="shared" si="49"/>
        <v>0</v>
      </c>
      <c r="AH165" s="10">
        <f t="shared" si="53"/>
        <v>0</v>
      </c>
      <c r="AI165" s="10">
        <f t="shared" si="54"/>
        <v>0</v>
      </c>
      <c r="AJ165" s="10">
        <f t="shared" si="55"/>
        <v>0</v>
      </c>
      <c r="AK165" s="11">
        <f t="shared" si="56"/>
        <v>0</v>
      </c>
    </row>
    <row r="166" spans="1:37" ht="16.5" customHeight="1">
      <c r="A166" s="12">
        <f>+'行事入力表①'!C166</f>
        <v>10</v>
      </c>
      <c r="B166" s="13" t="str">
        <f>+'行事入力表①'!D166</f>
        <v>火</v>
      </c>
      <c r="C166" s="14">
        <f>+'行事入力表①'!E166</f>
        <v>0</v>
      </c>
      <c r="D166" s="133" t="s">
        <v>149</v>
      </c>
      <c r="E166" s="133" t="s">
        <v>149</v>
      </c>
      <c r="F166" s="133" t="s">
        <v>149</v>
      </c>
      <c r="G166" s="133" t="s">
        <v>149</v>
      </c>
      <c r="H166" s="133" t="s">
        <v>149</v>
      </c>
      <c r="I166" s="133" t="s">
        <v>149</v>
      </c>
      <c r="J166" s="133" t="s">
        <v>149</v>
      </c>
      <c r="K166" s="146">
        <f t="shared" si="50"/>
        <v>0</v>
      </c>
      <c r="L166" s="14">
        <f t="shared" si="48"/>
        <v>0</v>
      </c>
      <c r="M166" s="14">
        <f t="shared" si="48"/>
        <v>0</v>
      </c>
      <c r="N166" s="14">
        <f t="shared" si="48"/>
        <v>0</v>
      </c>
      <c r="O166" s="14">
        <f t="shared" si="48"/>
        <v>0</v>
      </c>
      <c r="P166" s="14">
        <f t="shared" si="48"/>
        <v>0</v>
      </c>
      <c r="Q166" s="14">
        <f t="shared" si="48"/>
        <v>0</v>
      </c>
      <c r="R166" s="14">
        <f t="shared" si="48"/>
        <v>0</v>
      </c>
      <c r="S166" s="14">
        <f t="shared" si="48"/>
        <v>0</v>
      </c>
      <c r="T166" s="14">
        <f t="shared" si="48"/>
        <v>0</v>
      </c>
      <c r="U166" s="14">
        <f t="shared" si="48"/>
        <v>0</v>
      </c>
      <c r="V166" s="14">
        <f t="shared" si="48"/>
        <v>0</v>
      </c>
      <c r="W166" s="84">
        <f t="shared" si="48"/>
        <v>0</v>
      </c>
      <c r="X166" s="15">
        <f t="shared" si="51"/>
        <v>0</v>
      </c>
      <c r="Y166" s="146">
        <f t="shared" si="52"/>
        <v>0</v>
      </c>
      <c r="Z166" s="14">
        <f t="shared" si="49"/>
        <v>0</v>
      </c>
      <c r="AA166" s="14">
        <f t="shared" si="49"/>
        <v>0</v>
      </c>
      <c r="AB166" s="14">
        <f t="shared" si="49"/>
        <v>0</v>
      </c>
      <c r="AC166" s="14">
        <f t="shared" si="49"/>
        <v>0</v>
      </c>
      <c r="AD166" s="14">
        <f t="shared" si="49"/>
        <v>0</v>
      </c>
      <c r="AE166" s="14">
        <f t="shared" si="49"/>
        <v>0</v>
      </c>
      <c r="AF166" s="14">
        <f t="shared" si="49"/>
        <v>0</v>
      </c>
      <c r="AG166" s="84">
        <f t="shared" si="49"/>
        <v>0</v>
      </c>
      <c r="AH166" s="10">
        <f t="shared" si="53"/>
        <v>0</v>
      </c>
      <c r="AI166" s="10">
        <f t="shared" si="54"/>
        <v>0</v>
      </c>
      <c r="AJ166" s="10">
        <f t="shared" si="55"/>
        <v>0</v>
      </c>
      <c r="AK166" s="11">
        <f t="shared" si="56"/>
        <v>0</v>
      </c>
    </row>
    <row r="167" spans="1:37" ht="16.5" customHeight="1">
      <c r="A167" s="12">
        <f>+'行事入力表①'!C167</f>
        <v>11</v>
      </c>
      <c r="B167" s="13" t="str">
        <f>+'行事入力表①'!D167</f>
        <v>水</v>
      </c>
      <c r="C167" s="14">
        <f>+'行事入力表①'!E167</f>
        <v>0</v>
      </c>
      <c r="D167" s="133" t="s">
        <v>149</v>
      </c>
      <c r="E167" s="133" t="s">
        <v>149</v>
      </c>
      <c r="F167" s="133" t="s">
        <v>149</v>
      </c>
      <c r="G167" s="133" t="s">
        <v>149</v>
      </c>
      <c r="H167" s="133" t="s">
        <v>149</v>
      </c>
      <c r="I167" s="133" t="s">
        <v>149</v>
      </c>
      <c r="J167" s="133" t="s">
        <v>149</v>
      </c>
      <c r="K167" s="146">
        <f t="shared" si="50"/>
        <v>0</v>
      </c>
      <c r="L167" s="14">
        <f t="shared" si="48"/>
        <v>0</v>
      </c>
      <c r="M167" s="14">
        <f t="shared" si="48"/>
        <v>0</v>
      </c>
      <c r="N167" s="14">
        <f t="shared" si="48"/>
        <v>0</v>
      </c>
      <c r="O167" s="14">
        <f t="shared" si="48"/>
        <v>0</v>
      </c>
      <c r="P167" s="14">
        <f t="shared" si="48"/>
        <v>0</v>
      </c>
      <c r="Q167" s="14">
        <f t="shared" si="48"/>
        <v>0</v>
      </c>
      <c r="R167" s="14">
        <f t="shared" si="48"/>
        <v>0</v>
      </c>
      <c r="S167" s="14">
        <f t="shared" si="48"/>
        <v>0</v>
      </c>
      <c r="T167" s="14">
        <f t="shared" si="48"/>
        <v>0</v>
      </c>
      <c r="U167" s="14">
        <f t="shared" si="48"/>
        <v>0</v>
      </c>
      <c r="V167" s="14">
        <f t="shared" si="48"/>
        <v>0</v>
      </c>
      <c r="W167" s="84">
        <f t="shared" si="48"/>
        <v>0</v>
      </c>
      <c r="X167" s="15">
        <f t="shared" si="51"/>
        <v>0</v>
      </c>
      <c r="Y167" s="146">
        <f t="shared" si="52"/>
        <v>0</v>
      </c>
      <c r="Z167" s="14">
        <f t="shared" si="49"/>
        <v>0</v>
      </c>
      <c r="AA167" s="14">
        <f t="shared" si="49"/>
        <v>0</v>
      </c>
      <c r="AB167" s="14">
        <f t="shared" si="49"/>
        <v>0</v>
      </c>
      <c r="AC167" s="14">
        <f t="shared" si="49"/>
        <v>0</v>
      </c>
      <c r="AD167" s="14">
        <f t="shared" si="49"/>
        <v>0</v>
      </c>
      <c r="AE167" s="14">
        <f t="shared" si="49"/>
        <v>0</v>
      </c>
      <c r="AF167" s="14">
        <f t="shared" si="49"/>
        <v>0</v>
      </c>
      <c r="AG167" s="84">
        <f t="shared" si="49"/>
        <v>0</v>
      </c>
      <c r="AH167" s="10">
        <f t="shared" si="53"/>
        <v>0</v>
      </c>
      <c r="AI167" s="10">
        <f t="shared" si="54"/>
        <v>0</v>
      </c>
      <c r="AJ167" s="10">
        <f t="shared" si="55"/>
        <v>0</v>
      </c>
      <c r="AK167" s="11">
        <f t="shared" si="56"/>
        <v>0</v>
      </c>
    </row>
    <row r="168" spans="1:37" ht="16.5" customHeight="1">
      <c r="A168" s="12">
        <f>+'行事入力表①'!C168</f>
        <v>12</v>
      </c>
      <c r="B168" s="13" t="str">
        <f>+'行事入力表①'!D168</f>
        <v>木</v>
      </c>
      <c r="C168" s="14">
        <f>+'行事入力表①'!E168</f>
        <v>0</v>
      </c>
      <c r="D168" s="133" t="s">
        <v>149</v>
      </c>
      <c r="E168" s="133" t="s">
        <v>149</v>
      </c>
      <c r="F168" s="133" t="s">
        <v>149</v>
      </c>
      <c r="G168" s="133" t="s">
        <v>149</v>
      </c>
      <c r="H168" s="133" t="s">
        <v>149</v>
      </c>
      <c r="I168" s="133" t="s">
        <v>149</v>
      </c>
      <c r="J168" s="133" t="s">
        <v>149</v>
      </c>
      <c r="K168" s="146">
        <f t="shared" si="50"/>
        <v>0</v>
      </c>
      <c r="L168" s="14">
        <f t="shared" si="48"/>
        <v>0</v>
      </c>
      <c r="M168" s="14">
        <f t="shared" si="48"/>
        <v>0</v>
      </c>
      <c r="N168" s="14">
        <f t="shared" si="48"/>
        <v>0</v>
      </c>
      <c r="O168" s="14">
        <f t="shared" si="48"/>
        <v>0</v>
      </c>
      <c r="P168" s="14">
        <f t="shared" si="48"/>
        <v>0</v>
      </c>
      <c r="Q168" s="14">
        <f t="shared" si="48"/>
        <v>0</v>
      </c>
      <c r="R168" s="14">
        <f t="shared" si="48"/>
        <v>0</v>
      </c>
      <c r="S168" s="14">
        <f t="shared" si="48"/>
        <v>0</v>
      </c>
      <c r="T168" s="14">
        <f t="shared" si="48"/>
        <v>0</v>
      </c>
      <c r="U168" s="14">
        <f t="shared" si="48"/>
        <v>0</v>
      </c>
      <c r="V168" s="14">
        <f t="shared" si="48"/>
        <v>0</v>
      </c>
      <c r="W168" s="84">
        <f t="shared" si="48"/>
        <v>0</v>
      </c>
      <c r="X168" s="15">
        <f t="shared" si="51"/>
        <v>0</v>
      </c>
      <c r="Y168" s="146">
        <f t="shared" si="52"/>
        <v>0</v>
      </c>
      <c r="Z168" s="14">
        <f t="shared" si="49"/>
        <v>0</v>
      </c>
      <c r="AA168" s="14">
        <f t="shared" si="49"/>
        <v>0</v>
      </c>
      <c r="AB168" s="14">
        <f t="shared" si="49"/>
        <v>0</v>
      </c>
      <c r="AC168" s="14">
        <f t="shared" si="49"/>
        <v>0</v>
      </c>
      <c r="AD168" s="14">
        <f t="shared" si="49"/>
        <v>0</v>
      </c>
      <c r="AE168" s="14">
        <f t="shared" si="49"/>
        <v>0</v>
      </c>
      <c r="AF168" s="14">
        <f t="shared" si="49"/>
        <v>0</v>
      </c>
      <c r="AG168" s="84">
        <f t="shared" si="49"/>
        <v>0</v>
      </c>
      <c r="AH168" s="10">
        <f t="shared" si="53"/>
        <v>0</v>
      </c>
      <c r="AI168" s="10">
        <f t="shared" si="54"/>
        <v>0</v>
      </c>
      <c r="AJ168" s="10">
        <f t="shared" si="55"/>
        <v>0</v>
      </c>
      <c r="AK168" s="11">
        <f t="shared" si="56"/>
        <v>0</v>
      </c>
    </row>
    <row r="169" spans="1:37" ht="16.5" customHeight="1">
      <c r="A169" s="12">
        <f>+'行事入力表①'!C169</f>
        <v>13</v>
      </c>
      <c r="B169" s="13" t="str">
        <f>+'行事入力表①'!D169</f>
        <v>金</v>
      </c>
      <c r="C169" s="14">
        <f>+'行事入力表①'!E169</f>
        <v>0</v>
      </c>
      <c r="D169" s="133" t="s">
        <v>149</v>
      </c>
      <c r="E169" s="133" t="s">
        <v>149</v>
      </c>
      <c r="F169" s="133" t="s">
        <v>149</v>
      </c>
      <c r="G169" s="133" t="s">
        <v>149</v>
      </c>
      <c r="H169" s="133" t="s">
        <v>149</v>
      </c>
      <c r="I169" s="133" t="s">
        <v>149</v>
      </c>
      <c r="J169" s="133" t="s">
        <v>149</v>
      </c>
      <c r="K169" s="146">
        <f t="shared" si="50"/>
        <v>0</v>
      </c>
      <c r="L169" s="14">
        <f t="shared" si="48"/>
        <v>0</v>
      </c>
      <c r="M169" s="14">
        <f t="shared" si="48"/>
        <v>0</v>
      </c>
      <c r="N169" s="14">
        <f t="shared" si="48"/>
        <v>0</v>
      </c>
      <c r="O169" s="14">
        <f t="shared" si="48"/>
        <v>0</v>
      </c>
      <c r="P169" s="14">
        <f t="shared" si="48"/>
        <v>0</v>
      </c>
      <c r="Q169" s="14">
        <f t="shared" si="48"/>
        <v>0</v>
      </c>
      <c r="R169" s="14">
        <f t="shared" si="48"/>
        <v>0</v>
      </c>
      <c r="S169" s="14">
        <f t="shared" si="48"/>
        <v>0</v>
      </c>
      <c r="T169" s="14">
        <f t="shared" si="48"/>
        <v>0</v>
      </c>
      <c r="U169" s="14">
        <f t="shared" si="48"/>
        <v>0</v>
      </c>
      <c r="V169" s="14">
        <f t="shared" si="48"/>
        <v>0</v>
      </c>
      <c r="W169" s="84">
        <f t="shared" si="48"/>
        <v>0</v>
      </c>
      <c r="X169" s="15">
        <f t="shared" si="51"/>
        <v>0</v>
      </c>
      <c r="Y169" s="146">
        <f t="shared" si="52"/>
        <v>0</v>
      </c>
      <c r="Z169" s="14">
        <f t="shared" si="49"/>
        <v>0</v>
      </c>
      <c r="AA169" s="14">
        <f t="shared" si="49"/>
        <v>0</v>
      </c>
      <c r="AB169" s="14">
        <f t="shared" si="49"/>
        <v>0</v>
      </c>
      <c r="AC169" s="14">
        <f t="shared" si="49"/>
        <v>0</v>
      </c>
      <c r="AD169" s="14">
        <f t="shared" si="49"/>
        <v>0</v>
      </c>
      <c r="AE169" s="14">
        <f t="shared" si="49"/>
        <v>0</v>
      </c>
      <c r="AF169" s="14">
        <f t="shared" si="49"/>
        <v>0</v>
      </c>
      <c r="AG169" s="84">
        <f t="shared" si="49"/>
        <v>0</v>
      </c>
      <c r="AH169" s="10">
        <f t="shared" si="53"/>
        <v>0</v>
      </c>
      <c r="AI169" s="10">
        <f t="shared" si="54"/>
        <v>0</v>
      </c>
      <c r="AJ169" s="10">
        <f t="shared" si="55"/>
        <v>0</v>
      </c>
      <c r="AK169" s="11">
        <f t="shared" si="56"/>
        <v>0</v>
      </c>
    </row>
    <row r="170" spans="1:37" ht="16.5" customHeight="1">
      <c r="A170" s="12">
        <f>+'行事入力表①'!C170</f>
        <v>14</v>
      </c>
      <c r="B170" s="13" t="str">
        <f>+'行事入力表①'!D170</f>
        <v>土</v>
      </c>
      <c r="C170" s="14">
        <f>+'行事入力表①'!E170</f>
        <v>0</v>
      </c>
      <c r="D170" s="133" t="s">
        <v>149</v>
      </c>
      <c r="E170" s="133" t="s">
        <v>149</v>
      </c>
      <c r="F170" s="133" t="s">
        <v>149</v>
      </c>
      <c r="G170" s="133" t="s">
        <v>149</v>
      </c>
      <c r="H170" s="133" t="s">
        <v>149</v>
      </c>
      <c r="I170" s="133" t="s">
        <v>149</v>
      </c>
      <c r="J170" s="133" t="s">
        <v>149</v>
      </c>
      <c r="K170" s="146">
        <f t="shared" si="50"/>
        <v>0</v>
      </c>
      <c r="L170" s="14">
        <f t="shared" si="48"/>
        <v>0</v>
      </c>
      <c r="M170" s="14">
        <f t="shared" si="48"/>
        <v>0</v>
      </c>
      <c r="N170" s="14">
        <f t="shared" si="48"/>
        <v>0</v>
      </c>
      <c r="O170" s="14">
        <f t="shared" si="48"/>
        <v>0</v>
      </c>
      <c r="P170" s="14">
        <f t="shared" si="48"/>
        <v>0</v>
      </c>
      <c r="Q170" s="14">
        <f t="shared" si="48"/>
        <v>0</v>
      </c>
      <c r="R170" s="14">
        <f t="shared" si="48"/>
        <v>0</v>
      </c>
      <c r="S170" s="14">
        <f t="shared" si="48"/>
        <v>0</v>
      </c>
      <c r="T170" s="14">
        <f t="shared" si="48"/>
        <v>0</v>
      </c>
      <c r="U170" s="14">
        <f t="shared" si="48"/>
        <v>0</v>
      </c>
      <c r="V170" s="14">
        <f t="shared" si="48"/>
        <v>0</v>
      </c>
      <c r="W170" s="84">
        <f t="shared" si="48"/>
        <v>0</v>
      </c>
      <c r="X170" s="15">
        <f t="shared" si="51"/>
        <v>0</v>
      </c>
      <c r="Y170" s="146">
        <f t="shared" si="52"/>
        <v>0</v>
      </c>
      <c r="Z170" s="14">
        <f t="shared" si="49"/>
        <v>0</v>
      </c>
      <c r="AA170" s="14">
        <f t="shared" si="49"/>
        <v>0</v>
      </c>
      <c r="AB170" s="14">
        <f t="shared" si="49"/>
        <v>0</v>
      </c>
      <c r="AC170" s="14">
        <f t="shared" si="49"/>
        <v>0</v>
      </c>
      <c r="AD170" s="14">
        <f t="shared" si="49"/>
        <v>0</v>
      </c>
      <c r="AE170" s="14">
        <f t="shared" si="49"/>
        <v>0</v>
      </c>
      <c r="AF170" s="14">
        <f t="shared" si="49"/>
        <v>0</v>
      </c>
      <c r="AG170" s="84">
        <f t="shared" si="49"/>
        <v>0</v>
      </c>
      <c r="AH170" s="10">
        <f t="shared" si="53"/>
        <v>0</v>
      </c>
      <c r="AI170" s="10">
        <f t="shared" si="54"/>
        <v>0</v>
      </c>
      <c r="AJ170" s="10">
        <f t="shared" si="55"/>
        <v>0</v>
      </c>
      <c r="AK170" s="15">
        <f>+X170+SUM(Y170:AH170)</f>
        <v>0</v>
      </c>
    </row>
    <row r="171" spans="1:37" ht="16.5" customHeight="1">
      <c r="A171" s="12">
        <f>+'行事入力表①'!C171</f>
        <v>15</v>
      </c>
      <c r="B171" s="13" t="str">
        <f>+'行事入力表①'!D171</f>
        <v>日</v>
      </c>
      <c r="C171" s="14">
        <f>+'行事入力表①'!E171</f>
        <v>0</v>
      </c>
      <c r="D171" s="133" t="s">
        <v>149</v>
      </c>
      <c r="E171" s="133" t="s">
        <v>149</v>
      </c>
      <c r="F171" s="133" t="s">
        <v>149</v>
      </c>
      <c r="G171" s="133" t="s">
        <v>149</v>
      </c>
      <c r="H171" s="133" t="s">
        <v>149</v>
      </c>
      <c r="I171" s="133" t="s">
        <v>149</v>
      </c>
      <c r="J171" s="133" t="s">
        <v>149</v>
      </c>
      <c r="K171" s="146">
        <f t="shared" si="50"/>
        <v>0</v>
      </c>
      <c r="L171" s="14">
        <f t="shared" si="48"/>
        <v>0</v>
      </c>
      <c r="M171" s="14">
        <f t="shared" si="48"/>
        <v>0</v>
      </c>
      <c r="N171" s="14">
        <f t="shared" si="48"/>
        <v>0</v>
      </c>
      <c r="O171" s="14">
        <f t="shared" si="48"/>
        <v>0</v>
      </c>
      <c r="P171" s="14">
        <f t="shared" si="48"/>
        <v>0</v>
      </c>
      <c r="Q171" s="14">
        <f t="shared" si="48"/>
        <v>0</v>
      </c>
      <c r="R171" s="14">
        <f t="shared" si="48"/>
        <v>0</v>
      </c>
      <c r="S171" s="14">
        <f t="shared" si="48"/>
        <v>0</v>
      </c>
      <c r="T171" s="14">
        <f t="shared" si="48"/>
        <v>0</v>
      </c>
      <c r="U171" s="14">
        <f t="shared" si="48"/>
        <v>0</v>
      </c>
      <c r="V171" s="14">
        <f t="shared" si="48"/>
        <v>0</v>
      </c>
      <c r="W171" s="84">
        <f t="shared" si="48"/>
        <v>0</v>
      </c>
      <c r="X171" s="15">
        <f t="shared" si="51"/>
        <v>0</v>
      </c>
      <c r="Y171" s="146">
        <f t="shared" si="52"/>
        <v>0</v>
      </c>
      <c r="Z171" s="14">
        <f t="shared" si="49"/>
        <v>0</v>
      </c>
      <c r="AA171" s="14">
        <f t="shared" si="49"/>
        <v>0</v>
      </c>
      <c r="AB171" s="14">
        <f t="shared" si="49"/>
        <v>0</v>
      </c>
      <c r="AC171" s="14">
        <f t="shared" si="49"/>
        <v>0</v>
      </c>
      <c r="AD171" s="14">
        <f t="shared" si="49"/>
        <v>0</v>
      </c>
      <c r="AE171" s="14">
        <f t="shared" si="49"/>
        <v>0</v>
      </c>
      <c r="AF171" s="14">
        <f t="shared" si="49"/>
        <v>0</v>
      </c>
      <c r="AG171" s="84">
        <f t="shared" si="49"/>
        <v>0</v>
      </c>
      <c r="AH171" s="10">
        <f t="shared" si="53"/>
        <v>0</v>
      </c>
      <c r="AI171" s="10">
        <f t="shared" si="54"/>
        <v>0</v>
      </c>
      <c r="AJ171" s="10">
        <f t="shared" si="55"/>
        <v>0</v>
      </c>
      <c r="AK171" s="15">
        <f>+X171+SUM(Y171:AH171)</f>
        <v>0</v>
      </c>
    </row>
    <row r="172" spans="1:37" ht="16.5" customHeight="1">
      <c r="A172" s="12">
        <f>+'行事入力表①'!C172</f>
        <v>16</v>
      </c>
      <c r="B172" s="13" t="str">
        <f>+'行事入力表①'!D172</f>
        <v>月</v>
      </c>
      <c r="C172" s="14">
        <f>+'行事入力表①'!E172</f>
        <v>0</v>
      </c>
      <c r="D172" s="133" t="s">
        <v>149</v>
      </c>
      <c r="E172" s="133" t="s">
        <v>149</v>
      </c>
      <c r="F172" s="133" t="s">
        <v>149</v>
      </c>
      <c r="G172" s="133" t="s">
        <v>149</v>
      </c>
      <c r="H172" s="133" t="s">
        <v>149</v>
      </c>
      <c r="I172" s="133" t="s">
        <v>149</v>
      </c>
      <c r="J172" s="133" t="s">
        <v>149</v>
      </c>
      <c r="K172" s="146">
        <f t="shared" si="50"/>
        <v>0</v>
      </c>
      <c r="L172" s="14">
        <f t="shared" si="48"/>
        <v>0</v>
      </c>
      <c r="M172" s="14">
        <f t="shared" si="48"/>
        <v>0</v>
      </c>
      <c r="N172" s="14">
        <f t="shared" si="48"/>
        <v>0</v>
      </c>
      <c r="O172" s="14">
        <f t="shared" si="48"/>
        <v>0</v>
      </c>
      <c r="P172" s="14">
        <f t="shared" si="48"/>
        <v>0</v>
      </c>
      <c r="Q172" s="14">
        <f t="shared" si="48"/>
        <v>0</v>
      </c>
      <c r="R172" s="14">
        <f t="shared" si="48"/>
        <v>0</v>
      </c>
      <c r="S172" s="14">
        <f t="shared" si="48"/>
        <v>0</v>
      </c>
      <c r="T172" s="14">
        <f t="shared" si="48"/>
        <v>0</v>
      </c>
      <c r="U172" s="14">
        <f t="shared" si="48"/>
        <v>0</v>
      </c>
      <c r="V172" s="14">
        <f t="shared" si="48"/>
        <v>0</v>
      </c>
      <c r="W172" s="84">
        <f t="shared" si="48"/>
        <v>0</v>
      </c>
      <c r="X172" s="15">
        <f t="shared" si="51"/>
        <v>0</v>
      </c>
      <c r="Y172" s="146">
        <f t="shared" si="52"/>
        <v>0</v>
      </c>
      <c r="Z172" s="14">
        <f t="shared" si="49"/>
        <v>0</v>
      </c>
      <c r="AA172" s="14">
        <f t="shared" si="49"/>
        <v>0</v>
      </c>
      <c r="AB172" s="14">
        <f t="shared" si="49"/>
        <v>0</v>
      </c>
      <c r="AC172" s="14">
        <f t="shared" si="49"/>
        <v>0</v>
      </c>
      <c r="AD172" s="14">
        <f t="shared" si="49"/>
        <v>0</v>
      </c>
      <c r="AE172" s="14">
        <f t="shared" si="49"/>
        <v>0</v>
      </c>
      <c r="AF172" s="14">
        <f t="shared" si="49"/>
        <v>0</v>
      </c>
      <c r="AG172" s="84">
        <f t="shared" si="49"/>
        <v>0</v>
      </c>
      <c r="AH172" s="10">
        <f t="shared" si="53"/>
        <v>0</v>
      </c>
      <c r="AI172" s="10">
        <f t="shared" si="54"/>
        <v>0</v>
      </c>
      <c r="AJ172" s="10">
        <f t="shared" si="55"/>
        <v>0</v>
      </c>
      <c r="AK172" s="15">
        <f aca="true" t="shared" si="57" ref="AK172:AK187">+X172+SUM(Y172:AH172)</f>
        <v>0</v>
      </c>
    </row>
    <row r="173" spans="1:37" ht="16.5" customHeight="1">
      <c r="A173" s="12">
        <f>+'行事入力表①'!C173</f>
        <v>17</v>
      </c>
      <c r="B173" s="13" t="str">
        <f>+'行事入力表①'!D173</f>
        <v>火</v>
      </c>
      <c r="C173" s="14">
        <f>+'行事入力表①'!E173</f>
        <v>0</v>
      </c>
      <c r="D173" s="133" t="s">
        <v>149</v>
      </c>
      <c r="E173" s="133" t="s">
        <v>149</v>
      </c>
      <c r="F173" s="133" t="s">
        <v>149</v>
      </c>
      <c r="G173" s="133" t="s">
        <v>149</v>
      </c>
      <c r="H173" s="133" t="s">
        <v>149</v>
      </c>
      <c r="I173" s="133" t="s">
        <v>149</v>
      </c>
      <c r="J173" s="133" t="s">
        <v>149</v>
      </c>
      <c r="K173" s="146">
        <f t="shared" si="50"/>
        <v>0</v>
      </c>
      <c r="L173" s="14">
        <f t="shared" si="50"/>
        <v>0</v>
      </c>
      <c r="M173" s="14">
        <f t="shared" si="50"/>
        <v>0</v>
      </c>
      <c r="N173" s="14">
        <f t="shared" si="50"/>
        <v>0</v>
      </c>
      <c r="O173" s="14">
        <f t="shared" si="50"/>
        <v>0</v>
      </c>
      <c r="P173" s="14">
        <f t="shared" si="50"/>
        <v>0</v>
      </c>
      <c r="Q173" s="14">
        <f t="shared" si="50"/>
        <v>0</v>
      </c>
      <c r="R173" s="14">
        <f t="shared" si="50"/>
        <v>0</v>
      </c>
      <c r="S173" s="14">
        <f t="shared" si="50"/>
        <v>0</v>
      </c>
      <c r="T173" s="14">
        <f t="shared" si="50"/>
        <v>0</v>
      </c>
      <c r="U173" s="14">
        <f t="shared" si="50"/>
        <v>0</v>
      </c>
      <c r="V173" s="14">
        <f t="shared" si="50"/>
        <v>0</v>
      </c>
      <c r="W173" s="84">
        <f t="shared" si="50"/>
        <v>0</v>
      </c>
      <c r="X173" s="15">
        <f t="shared" si="51"/>
        <v>0</v>
      </c>
      <c r="Y173" s="146">
        <f t="shared" si="52"/>
        <v>0</v>
      </c>
      <c r="Z173" s="14">
        <f t="shared" si="52"/>
        <v>0</v>
      </c>
      <c r="AA173" s="14">
        <f t="shared" si="52"/>
        <v>0</v>
      </c>
      <c r="AB173" s="14">
        <f t="shared" si="52"/>
        <v>0</v>
      </c>
      <c r="AC173" s="14">
        <f t="shared" si="52"/>
        <v>0</v>
      </c>
      <c r="AD173" s="14">
        <f t="shared" si="52"/>
        <v>0</v>
      </c>
      <c r="AE173" s="14">
        <f t="shared" si="52"/>
        <v>0</v>
      </c>
      <c r="AF173" s="14">
        <f t="shared" si="52"/>
        <v>0</v>
      </c>
      <c r="AG173" s="84">
        <f t="shared" si="52"/>
        <v>0</v>
      </c>
      <c r="AH173" s="10">
        <f t="shared" si="53"/>
        <v>0</v>
      </c>
      <c r="AI173" s="10">
        <f t="shared" si="54"/>
        <v>0</v>
      </c>
      <c r="AJ173" s="10">
        <f t="shared" si="55"/>
        <v>0</v>
      </c>
      <c r="AK173" s="15">
        <f t="shared" si="57"/>
        <v>0</v>
      </c>
    </row>
    <row r="174" spans="1:37" ht="16.5" customHeight="1">
      <c r="A174" s="12">
        <f>+'行事入力表①'!C174</f>
        <v>18</v>
      </c>
      <c r="B174" s="13" t="str">
        <f>+'行事入力表①'!D174</f>
        <v>水</v>
      </c>
      <c r="C174" s="14">
        <f>+'行事入力表①'!E174</f>
        <v>0</v>
      </c>
      <c r="D174" s="133" t="s">
        <v>149</v>
      </c>
      <c r="E174" s="133" t="s">
        <v>149</v>
      </c>
      <c r="F174" s="133" t="s">
        <v>149</v>
      </c>
      <c r="G174" s="133" t="s">
        <v>149</v>
      </c>
      <c r="H174" s="133" t="s">
        <v>149</v>
      </c>
      <c r="I174" s="133" t="s">
        <v>149</v>
      </c>
      <c r="J174" s="133" t="s">
        <v>149</v>
      </c>
      <c r="K174" s="146">
        <f t="shared" si="50"/>
        <v>0</v>
      </c>
      <c r="L174" s="14">
        <f t="shared" si="50"/>
        <v>0</v>
      </c>
      <c r="M174" s="14">
        <f t="shared" si="50"/>
        <v>0</v>
      </c>
      <c r="N174" s="14">
        <f t="shared" si="50"/>
        <v>0</v>
      </c>
      <c r="O174" s="14">
        <f t="shared" si="50"/>
        <v>0</v>
      </c>
      <c r="P174" s="14">
        <f t="shared" si="50"/>
        <v>0</v>
      </c>
      <c r="Q174" s="14">
        <f t="shared" si="50"/>
        <v>0</v>
      </c>
      <c r="R174" s="14">
        <f t="shared" si="50"/>
        <v>0</v>
      </c>
      <c r="S174" s="14">
        <f t="shared" si="50"/>
        <v>0</v>
      </c>
      <c r="T174" s="14">
        <f t="shared" si="50"/>
        <v>0</v>
      </c>
      <c r="U174" s="14">
        <f t="shared" si="50"/>
        <v>0</v>
      </c>
      <c r="V174" s="14">
        <f t="shared" si="50"/>
        <v>0</v>
      </c>
      <c r="W174" s="84">
        <f t="shared" si="50"/>
        <v>0</v>
      </c>
      <c r="X174" s="15">
        <f t="shared" si="51"/>
        <v>0</v>
      </c>
      <c r="Y174" s="146">
        <f t="shared" si="52"/>
        <v>0</v>
      </c>
      <c r="Z174" s="14">
        <f t="shared" si="52"/>
        <v>0</v>
      </c>
      <c r="AA174" s="14">
        <f t="shared" si="52"/>
        <v>0</v>
      </c>
      <c r="AB174" s="14">
        <f t="shared" si="52"/>
        <v>0</v>
      </c>
      <c r="AC174" s="14">
        <f t="shared" si="52"/>
        <v>0</v>
      </c>
      <c r="AD174" s="14">
        <f t="shared" si="52"/>
        <v>0</v>
      </c>
      <c r="AE174" s="14">
        <f t="shared" si="52"/>
        <v>0</v>
      </c>
      <c r="AF174" s="14">
        <f t="shared" si="52"/>
        <v>0</v>
      </c>
      <c r="AG174" s="84">
        <f t="shared" si="52"/>
        <v>0</v>
      </c>
      <c r="AH174" s="10">
        <f t="shared" si="53"/>
        <v>0</v>
      </c>
      <c r="AI174" s="10">
        <f t="shared" si="54"/>
        <v>0</v>
      </c>
      <c r="AJ174" s="10">
        <f t="shared" si="55"/>
        <v>0</v>
      </c>
      <c r="AK174" s="15">
        <f t="shared" si="57"/>
        <v>0</v>
      </c>
    </row>
    <row r="175" spans="1:37" ht="16.5" customHeight="1">
      <c r="A175" s="12">
        <f>+'行事入力表①'!C175</f>
        <v>19</v>
      </c>
      <c r="B175" s="13" t="str">
        <f>+'行事入力表①'!D175</f>
        <v>木</v>
      </c>
      <c r="C175" s="14">
        <f>+'行事入力表①'!E175</f>
        <v>0</v>
      </c>
      <c r="D175" s="133" t="s">
        <v>149</v>
      </c>
      <c r="E175" s="133" t="s">
        <v>149</v>
      </c>
      <c r="F175" s="133" t="s">
        <v>149</v>
      </c>
      <c r="G175" s="133" t="s">
        <v>149</v>
      </c>
      <c r="H175" s="133" t="s">
        <v>149</v>
      </c>
      <c r="I175" s="133" t="s">
        <v>149</v>
      </c>
      <c r="J175" s="133" t="s">
        <v>149</v>
      </c>
      <c r="K175" s="146">
        <f t="shared" si="50"/>
        <v>0</v>
      </c>
      <c r="L175" s="14">
        <f t="shared" si="50"/>
        <v>0</v>
      </c>
      <c r="M175" s="14">
        <f t="shared" si="50"/>
        <v>0</v>
      </c>
      <c r="N175" s="14">
        <f t="shared" si="50"/>
        <v>0</v>
      </c>
      <c r="O175" s="14">
        <f t="shared" si="50"/>
        <v>0</v>
      </c>
      <c r="P175" s="14">
        <f t="shared" si="50"/>
        <v>0</v>
      </c>
      <c r="Q175" s="14">
        <f t="shared" si="50"/>
        <v>0</v>
      </c>
      <c r="R175" s="14">
        <f t="shared" si="50"/>
        <v>0</v>
      </c>
      <c r="S175" s="14">
        <f t="shared" si="50"/>
        <v>0</v>
      </c>
      <c r="T175" s="14">
        <f t="shared" si="50"/>
        <v>0</v>
      </c>
      <c r="U175" s="14">
        <f t="shared" si="50"/>
        <v>0</v>
      </c>
      <c r="V175" s="14">
        <f t="shared" si="50"/>
        <v>0</v>
      </c>
      <c r="W175" s="84">
        <f t="shared" si="50"/>
        <v>0</v>
      </c>
      <c r="X175" s="15">
        <f t="shared" si="51"/>
        <v>0</v>
      </c>
      <c r="Y175" s="146">
        <f t="shared" si="52"/>
        <v>0</v>
      </c>
      <c r="Z175" s="14">
        <f t="shared" si="52"/>
        <v>0</v>
      </c>
      <c r="AA175" s="14">
        <f t="shared" si="52"/>
        <v>0</v>
      </c>
      <c r="AB175" s="14">
        <f t="shared" si="52"/>
        <v>0</v>
      </c>
      <c r="AC175" s="14">
        <f t="shared" si="52"/>
        <v>0</v>
      </c>
      <c r="AD175" s="14">
        <f t="shared" si="52"/>
        <v>0</v>
      </c>
      <c r="AE175" s="14">
        <f t="shared" si="52"/>
        <v>0</v>
      </c>
      <c r="AF175" s="14">
        <f t="shared" si="52"/>
        <v>0</v>
      </c>
      <c r="AG175" s="84">
        <f t="shared" si="52"/>
        <v>0</v>
      </c>
      <c r="AH175" s="10">
        <f t="shared" si="53"/>
        <v>0</v>
      </c>
      <c r="AI175" s="10">
        <f t="shared" si="54"/>
        <v>0</v>
      </c>
      <c r="AJ175" s="10">
        <f t="shared" si="55"/>
        <v>0</v>
      </c>
      <c r="AK175" s="15">
        <f t="shared" si="57"/>
        <v>0</v>
      </c>
    </row>
    <row r="176" spans="1:37" ht="16.5" customHeight="1">
      <c r="A176" s="12">
        <f>+'行事入力表①'!C176</f>
        <v>20</v>
      </c>
      <c r="B176" s="13" t="str">
        <f>+'行事入力表①'!D176</f>
        <v>金</v>
      </c>
      <c r="C176" s="14">
        <f>+'行事入力表①'!E176</f>
        <v>0</v>
      </c>
      <c r="D176" s="133" t="s">
        <v>149</v>
      </c>
      <c r="E176" s="133" t="s">
        <v>149</v>
      </c>
      <c r="F176" s="133" t="s">
        <v>149</v>
      </c>
      <c r="G176" s="133" t="s">
        <v>149</v>
      </c>
      <c r="H176" s="133" t="s">
        <v>149</v>
      </c>
      <c r="I176" s="133" t="s">
        <v>149</v>
      </c>
      <c r="J176" s="133" t="s">
        <v>149</v>
      </c>
      <c r="K176" s="146">
        <f t="shared" si="50"/>
        <v>0</v>
      </c>
      <c r="L176" s="14">
        <f t="shared" si="50"/>
        <v>0</v>
      </c>
      <c r="M176" s="14">
        <f t="shared" si="50"/>
        <v>0</v>
      </c>
      <c r="N176" s="14">
        <f t="shared" si="50"/>
        <v>0</v>
      </c>
      <c r="O176" s="14">
        <f t="shared" si="50"/>
        <v>0</v>
      </c>
      <c r="P176" s="14">
        <f t="shared" si="50"/>
        <v>0</v>
      </c>
      <c r="Q176" s="14">
        <f t="shared" si="50"/>
        <v>0</v>
      </c>
      <c r="R176" s="14">
        <f t="shared" si="50"/>
        <v>0</v>
      </c>
      <c r="S176" s="14">
        <f t="shared" si="50"/>
        <v>0</v>
      </c>
      <c r="T176" s="14">
        <f t="shared" si="50"/>
        <v>0</v>
      </c>
      <c r="U176" s="14">
        <f t="shared" si="50"/>
        <v>0</v>
      </c>
      <c r="V176" s="14">
        <f t="shared" si="50"/>
        <v>0</v>
      </c>
      <c r="W176" s="84">
        <f t="shared" si="50"/>
        <v>0</v>
      </c>
      <c r="X176" s="15">
        <f t="shared" si="51"/>
        <v>0</v>
      </c>
      <c r="Y176" s="146">
        <f t="shared" si="52"/>
        <v>0</v>
      </c>
      <c r="Z176" s="14">
        <f t="shared" si="52"/>
        <v>0</v>
      </c>
      <c r="AA176" s="14">
        <f t="shared" si="52"/>
        <v>0</v>
      </c>
      <c r="AB176" s="14">
        <f t="shared" si="52"/>
        <v>0</v>
      </c>
      <c r="AC176" s="14">
        <f t="shared" si="52"/>
        <v>0</v>
      </c>
      <c r="AD176" s="14">
        <f t="shared" si="52"/>
        <v>0</v>
      </c>
      <c r="AE176" s="14">
        <f t="shared" si="52"/>
        <v>0</v>
      </c>
      <c r="AF176" s="14">
        <f t="shared" si="52"/>
        <v>0</v>
      </c>
      <c r="AG176" s="84">
        <f t="shared" si="52"/>
        <v>0</v>
      </c>
      <c r="AH176" s="10">
        <f t="shared" si="53"/>
        <v>0</v>
      </c>
      <c r="AI176" s="10">
        <f t="shared" si="54"/>
        <v>0</v>
      </c>
      <c r="AJ176" s="10">
        <f t="shared" si="55"/>
        <v>0</v>
      </c>
      <c r="AK176" s="15">
        <f t="shared" si="57"/>
        <v>0</v>
      </c>
    </row>
    <row r="177" spans="1:37" ht="16.5" customHeight="1">
      <c r="A177" s="12">
        <f>+'行事入力表①'!C177</f>
        <v>21</v>
      </c>
      <c r="B177" s="13" t="str">
        <f>+'行事入力表①'!D177</f>
        <v>土</v>
      </c>
      <c r="C177" s="14">
        <f>+'行事入力表①'!E177</f>
        <v>0</v>
      </c>
      <c r="D177" s="133" t="s">
        <v>149</v>
      </c>
      <c r="E177" s="133" t="s">
        <v>149</v>
      </c>
      <c r="F177" s="133" t="s">
        <v>149</v>
      </c>
      <c r="G177" s="133" t="s">
        <v>149</v>
      </c>
      <c r="H177" s="133" t="s">
        <v>149</v>
      </c>
      <c r="I177" s="133" t="s">
        <v>149</v>
      </c>
      <c r="J177" s="133" t="s">
        <v>149</v>
      </c>
      <c r="K177" s="146">
        <f t="shared" si="50"/>
        <v>0</v>
      </c>
      <c r="L177" s="14">
        <f t="shared" si="50"/>
        <v>0</v>
      </c>
      <c r="M177" s="14">
        <f t="shared" si="50"/>
        <v>0</v>
      </c>
      <c r="N177" s="14">
        <f t="shared" si="50"/>
        <v>0</v>
      </c>
      <c r="O177" s="14">
        <f t="shared" si="50"/>
        <v>0</v>
      </c>
      <c r="P177" s="14">
        <f t="shared" si="50"/>
        <v>0</v>
      </c>
      <c r="Q177" s="14">
        <f t="shared" si="50"/>
        <v>0</v>
      </c>
      <c r="R177" s="14">
        <f t="shared" si="50"/>
        <v>0</v>
      </c>
      <c r="S177" s="14">
        <f t="shared" si="50"/>
        <v>0</v>
      </c>
      <c r="T177" s="14">
        <f t="shared" si="50"/>
        <v>0</v>
      </c>
      <c r="U177" s="14">
        <f t="shared" si="50"/>
        <v>0</v>
      </c>
      <c r="V177" s="14">
        <f t="shared" si="50"/>
        <v>0</v>
      </c>
      <c r="W177" s="84">
        <f t="shared" si="50"/>
        <v>0</v>
      </c>
      <c r="X177" s="15">
        <f t="shared" si="51"/>
        <v>0</v>
      </c>
      <c r="Y177" s="146">
        <f t="shared" si="52"/>
        <v>0</v>
      </c>
      <c r="Z177" s="14">
        <f t="shared" si="52"/>
        <v>0</v>
      </c>
      <c r="AA177" s="14">
        <f t="shared" si="52"/>
        <v>0</v>
      </c>
      <c r="AB177" s="14">
        <f t="shared" si="52"/>
        <v>0</v>
      </c>
      <c r="AC177" s="14">
        <f t="shared" si="52"/>
        <v>0</v>
      </c>
      <c r="AD177" s="14">
        <f t="shared" si="52"/>
        <v>0</v>
      </c>
      <c r="AE177" s="14">
        <f t="shared" si="52"/>
        <v>0</v>
      </c>
      <c r="AF177" s="14">
        <f t="shared" si="52"/>
        <v>0</v>
      </c>
      <c r="AG177" s="84">
        <f t="shared" si="52"/>
        <v>0</v>
      </c>
      <c r="AH177" s="10">
        <f t="shared" si="53"/>
        <v>0</v>
      </c>
      <c r="AI177" s="10">
        <f t="shared" si="54"/>
        <v>0</v>
      </c>
      <c r="AJ177" s="10">
        <f t="shared" si="55"/>
        <v>0</v>
      </c>
      <c r="AK177" s="15">
        <f t="shared" si="57"/>
        <v>0</v>
      </c>
    </row>
    <row r="178" spans="1:37" ht="16.5" customHeight="1">
      <c r="A178" s="12">
        <f>+'行事入力表①'!C178</f>
        <v>22</v>
      </c>
      <c r="B178" s="13" t="str">
        <f>+'行事入力表①'!D178</f>
        <v>日</v>
      </c>
      <c r="C178" s="14">
        <f>+'行事入力表①'!E178</f>
        <v>0</v>
      </c>
      <c r="D178" s="133" t="s">
        <v>149</v>
      </c>
      <c r="E178" s="133" t="s">
        <v>149</v>
      </c>
      <c r="F178" s="133" t="s">
        <v>149</v>
      </c>
      <c r="G178" s="133" t="s">
        <v>149</v>
      </c>
      <c r="H178" s="133" t="s">
        <v>149</v>
      </c>
      <c r="I178" s="133" t="s">
        <v>149</v>
      </c>
      <c r="J178" s="133" t="s">
        <v>149</v>
      </c>
      <c r="K178" s="146">
        <f t="shared" si="50"/>
        <v>0</v>
      </c>
      <c r="L178" s="14">
        <f t="shared" si="50"/>
        <v>0</v>
      </c>
      <c r="M178" s="14">
        <f t="shared" si="50"/>
        <v>0</v>
      </c>
      <c r="N178" s="14">
        <f t="shared" si="50"/>
        <v>0</v>
      </c>
      <c r="O178" s="14">
        <f t="shared" si="50"/>
        <v>0</v>
      </c>
      <c r="P178" s="14">
        <f t="shared" si="50"/>
        <v>0</v>
      </c>
      <c r="Q178" s="14">
        <f t="shared" si="50"/>
        <v>0</v>
      </c>
      <c r="R178" s="14">
        <f t="shared" si="50"/>
        <v>0</v>
      </c>
      <c r="S178" s="14">
        <f t="shared" si="50"/>
        <v>0</v>
      </c>
      <c r="T178" s="14">
        <f t="shared" si="50"/>
        <v>0</v>
      </c>
      <c r="U178" s="14">
        <f t="shared" si="50"/>
        <v>0</v>
      </c>
      <c r="V178" s="14">
        <f t="shared" si="50"/>
        <v>0</v>
      </c>
      <c r="W178" s="84">
        <f t="shared" si="50"/>
        <v>0</v>
      </c>
      <c r="X178" s="15">
        <f t="shared" si="51"/>
        <v>0</v>
      </c>
      <c r="Y178" s="146">
        <f t="shared" si="52"/>
        <v>0</v>
      </c>
      <c r="Z178" s="14">
        <f t="shared" si="52"/>
        <v>0</v>
      </c>
      <c r="AA178" s="14">
        <f t="shared" si="52"/>
        <v>0</v>
      </c>
      <c r="AB178" s="14">
        <f t="shared" si="52"/>
        <v>0</v>
      </c>
      <c r="AC178" s="14">
        <f t="shared" si="52"/>
        <v>0</v>
      </c>
      <c r="AD178" s="14">
        <f t="shared" si="52"/>
        <v>0</v>
      </c>
      <c r="AE178" s="14">
        <f t="shared" si="52"/>
        <v>0</v>
      </c>
      <c r="AF178" s="14">
        <f t="shared" si="52"/>
        <v>0</v>
      </c>
      <c r="AG178" s="84">
        <f t="shared" si="52"/>
        <v>0</v>
      </c>
      <c r="AH178" s="10">
        <f t="shared" si="53"/>
        <v>0</v>
      </c>
      <c r="AI178" s="10">
        <f t="shared" si="54"/>
        <v>0</v>
      </c>
      <c r="AJ178" s="10">
        <f t="shared" si="55"/>
        <v>0</v>
      </c>
      <c r="AK178" s="15">
        <f t="shared" si="57"/>
        <v>0</v>
      </c>
    </row>
    <row r="179" spans="1:37" ht="16.5" customHeight="1">
      <c r="A179" s="12">
        <f>+'行事入力表①'!C179</f>
        <v>23</v>
      </c>
      <c r="B179" s="13" t="str">
        <f>+'行事入力表①'!D179</f>
        <v>月</v>
      </c>
      <c r="C179" s="14">
        <f>+'行事入力表①'!E179</f>
        <v>0</v>
      </c>
      <c r="D179" s="133" t="s">
        <v>149</v>
      </c>
      <c r="E179" s="133" t="s">
        <v>149</v>
      </c>
      <c r="F179" s="133" t="s">
        <v>149</v>
      </c>
      <c r="G179" s="133" t="s">
        <v>149</v>
      </c>
      <c r="H179" s="133" t="s">
        <v>149</v>
      </c>
      <c r="I179" s="133" t="s">
        <v>149</v>
      </c>
      <c r="J179" s="133" t="s">
        <v>149</v>
      </c>
      <c r="K179" s="146">
        <f t="shared" si="50"/>
        <v>0</v>
      </c>
      <c r="L179" s="14">
        <f t="shared" si="50"/>
        <v>0</v>
      </c>
      <c r="M179" s="14">
        <f t="shared" si="50"/>
        <v>0</v>
      </c>
      <c r="N179" s="14">
        <f t="shared" si="50"/>
        <v>0</v>
      </c>
      <c r="O179" s="14">
        <f t="shared" si="50"/>
        <v>0</v>
      </c>
      <c r="P179" s="14">
        <f t="shared" si="50"/>
        <v>0</v>
      </c>
      <c r="Q179" s="14">
        <f t="shared" si="50"/>
        <v>0</v>
      </c>
      <c r="R179" s="14">
        <f t="shared" si="50"/>
        <v>0</v>
      </c>
      <c r="S179" s="14">
        <f t="shared" si="50"/>
        <v>0</v>
      </c>
      <c r="T179" s="14">
        <f t="shared" si="50"/>
        <v>0</v>
      </c>
      <c r="U179" s="14">
        <f t="shared" si="50"/>
        <v>0</v>
      </c>
      <c r="V179" s="14">
        <f t="shared" si="50"/>
        <v>0</v>
      </c>
      <c r="W179" s="84">
        <f t="shared" si="50"/>
        <v>0</v>
      </c>
      <c r="X179" s="15">
        <f t="shared" si="51"/>
        <v>0</v>
      </c>
      <c r="Y179" s="146">
        <f t="shared" si="52"/>
        <v>0</v>
      </c>
      <c r="Z179" s="14">
        <f t="shared" si="52"/>
        <v>0</v>
      </c>
      <c r="AA179" s="14">
        <f t="shared" si="52"/>
        <v>0</v>
      </c>
      <c r="AB179" s="14">
        <f t="shared" si="52"/>
        <v>0</v>
      </c>
      <c r="AC179" s="14">
        <f t="shared" si="52"/>
        <v>0</v>
      </c>
      <c r="AD179" s="14">
        <f t="shared" si="52"/>
        <v>0</v>
      </c>
      <c r="AE179" s="14">
        <f t="shared" si="52"/>
        <v>0</v>
      </c>
      <c r="AF179" s="14">
        <f t="shared" si="52"/>
        <v>0</v>
      </c>
      <c r="AG179" s="84">
        <f t="shared" si="52"/>
        <v>0</v>
      </c>
      <c r="AH179" s="10">
        <f t="shared" si="53"/>
        <v>0</v>
      </c>
      <c r="AI179" s="10">
        <f t="shared" si="54"/>
        <v>0</v>
      </c>
      <c r="AJ179" s="10">
        <f t="shared" si="55"/>
        <v>0</v>
      </c>
      <c r="AK179" s="15">
        <f t="shared" si="57"/>
        <v>0</v>
      </c>
    </row>
    <row r="180" spans="1:37" ht="16.5" customHeight="1">
      <c r="A180" s="12">
        <f>+'行事入力表①'!C180</f>
        <v>24</v>
      </c>
      <c r="B180" s="13" t="str">
        <f>+'行事入力表①'!D180</f>
        <v>火</v>
      </c>
      <c r="C180" s="14">
        <f>+'行事入力表①'!E180</f>
        <v>0</v>
      </c>
      <c r="D180" s="133" t="s">
        <v>149</v>
      </c>
      <c r="E180" s="133" t="s">
        <v>149</v>
      </c>
      <c r="F180" s="133" t="s">
        <v>149</v>
      </c>
      <c r="G180" s="133" t="s">
        <v>149</v>
      </c>
      <c r="H180" s="133" t="s">
        <v>149</v>
      </c>
      <c r="I180" s="133" t="s">
        <v>149</v>
      </c>
      <c r="J180" s="133" t="s">
        <v>149</v>
      </c>
      <c r="K180" s="146">
        <f t="shared" si="50"/>
        <v>0</v>
      </c>
      <c r="L180" s="14">
        <f t="shared" si="50"/>
        <v>0</v>
      </c>
      <c r="M180" s="14">
        <f t="shared" si="50"/>
        <v>0</v>
      </c>
      <c r="N180" s="14">
        <f t="shared" si="50"/>
        <v>0</v>
      </c>
      <c r="O180" s="14">
        <f t="shared" si="50"/>
        <v>0</v>
      </c>
      <c r="P180" s="14">
        <f t="shared" si="50"/>
        <v>0</v>
      </c>
      <c r="Q180" s="14">
        <f t="shared" si="50"/>
        <v>0</v>
      </c>
      <c r="R180" s="14">
        <f t="shared" si="50"/>
        <v>0</v>
      </c>
      <c r="S180" s="14">
        <f t="shared" si="50"/>
        <v>0</v>
      </c>
      <c r="T180" s="14">
        <f t="shared" si="50"/>
        <v>0</v>
      </c>
      <c r="U180" s="14">
        <f t="shared" si="50"/>
        <v>0</v>
      </c>
      <c r="V180" s="14">
        <f t="shared" si="50"/>
        <v>0</v>
      </c>
      <c r="W180" s="84">
        <f t="shared" si="50"/>
        <v>0</v>
      </c>
      <c r="X180" s="15">
        <f t="shared" si="51"/>
        <v>0</v>
      </c>
      <c r="Y180" s="146">
        <f t="shared" si="52"/>
        <v>0</v>
      </c>
      <c r="Z180" s="14">
        <f t="shared" si="52"/>
        <v>0</v>
      </c>
      <c r="AA180" s="14">
        <f t="shared" si="52"/>
        <v>0</v>
      </c>
      <c r="AB180" s="14">
        <f t="shared" si="52"/>
        <v>0</v>
      </c>
      <c r="AC180" s="14">
        <f t="shared" si="52"/>
        <v>0</v>
      </c>
      <c r="AD180" s="14">
        <f t="shared" si="52"/>
        <v>0</v>
      </c>
      <c r="AE180" s="14">
        <f t="shared" si="52"/>
        <v>0</v>
      </c>
      <c r="AF180" s="14">
        <f t="shared" si="52"/>
        <v>0</v>
      </c>
      <c r="AG180" s="84">
        <f t="shared" si="52"/>
        <v>0</v>
      </c>
      <c r="AH180" s="10">
        <f t="shared" si="53"/>
        <v>0</v>
      </c>
      <c r="AI180" s="10">
        <f t="shared" si="54"/>
        <v>0</v>
      </c>
      <c r="AJ180" s="10">
        <f t="shared" si="55"/>
        <v>0</v>
      </c>
      <c r="AK180" s="15">
        <f t="shared" si="57"/>
        <v>0</v>
      </c>
    </row>
    <row r="181" spans="1:37" ht="16.5" customHeight="1">
      <c r="A181" s="12">
        <f>+'行事入力表①'!C181</f>
        <v>25</v>
      </c>
      <c r="B181" s="13" t="str">
        <f>+'行事入力表①'!D181</f>
        <v>水</v>
      </c>
      <c r="C181" s="14">
        <f>+'行事入力表①'!E181</f>
        <v>0</v>
      </c>
      <c r="D181" s="133" t="s">
        <v>149</v>
      </c>
      <c r="E181" s="133" t="s">
        <v>149</v>
      </c>
      <c r="F181" s="133" t="s">
        <v>149</v>
      </c>
      <c r="G181" s="133" t="s">
        <v>149</v>
      </c>
      <c r="H181" s="133" t="s">
        <v>149</v>
      </c>
      <c r="I181" s="133" t="s">
        <v>149</v>
      </c>
      <c r="J181" s="133" t="s">
        <v>149</v>
      </c>
      <c r="K181" s="146">
        <f t="shared" si="50"/>
        <v>0</v>
      </c>
      <c r="L181" s="14">
        <f t="shared" si="50"/>
        <v>0</v>
      </c>
      <c r="M181" s="14">
        <f t="shared" si="50"/>
        <v>0</v>
      </c>
      <c r="N181" s="14">
        <f t="shared" si="50"/>
        <v>0</v>
      </c>
      <c r="O181" s="14">
        <f t="shared" si="50"/>
        <v>0</v>
      </c>
      <c r="P181" s="14">
        <f t="shared" si="50"/>
        <v>0</v>
      </c>
      <c r="Q181" s="14">
        <f t="shared" si="50"/>
        <v>0</v>
      </c>
      <c r="R181" s="14">
        <f t="shared" si="50"/>
        <v>0</v>
      </c>
      <c r="S181" s="14">
        <f t="shared" si="50"/>
        <v>0</v>
      </c>
      <c r="T181" s="14">
        <f t="shared" si="50"/>
        <v>0</v>
      </c>
      <c r="U181" s="14">
        <f t="shared" si="50"/>
        <v>0</v>
      </c>
      <c r="V181" s="14">
        <f t="shared" si="50"/>
        <v>0</v>
      </c>
      <c r="W181" s="84">
        <f t="shared" si="50"/>
        <v>0</v>
      </c>
      <c r="X181" s="15">
        <f t="shared" si="51"/>
        <v>0</v>
      </c>
      <c r="Y181" s="146">
        <f t="shared" si="52"/>
        <v>0</v>
      </c>
      <c r="Z181" s="14">
        <f t="shared" si="52"/>
        <v>0</v>
      </c>
      <c r="AA181" s="14">
        <f t="shared" si="52"/>
        <v>0</v>
      </c>
      <c r="AB181" s="14">
        <f t="shared" si="52"/>
        <v>0</v>
      </c>
      <c r="AC181" s="14">
        <f t="shared" si="52"/>
        <v>0</v>
      </c>
      <c r="AD181" s="14">
        <f t="shared" si="52"/>
        <v>0</v>
      </c>
      <c r="AE181" s="14">
        <f t="shared" si="52"/>
        <v>0</v>
      </c>
      <c r="AF181" s="14">
        <f t="shared" si="52"/>
        <v>0</v>
      </c>
      <c r="AG181" s="84">
        <f t="shared" si="52"/>
        <v>0</v>
      </c>
      <c r="AH181" s="10">
        <f t="shared" si="53"/>
        <v>0</v>
      </c>
      <c r="AI181" s="10">
        <f t="shared" si="54"/>
        <v>0</v>
      </c>
      <c r="AJ181" s="10">
        <f t="shared" si="55"/>
        <v>0</v>
      </c>
      <c r="AK181" s="15">
        <f t="shared" si="57"/>
        <v>0</v>
      </c>
    </row>
    <row r="182" spans="1:37" ht="16.5" customHeight="1">
      <c r="A182" s="12">
        <f>+'行事入力表①'!C182</f>
        <v>26</v>
      </c>
      <c r="B182" s="13" t="str">
        <f>+'行事入力表①'!D182</f>
        <v>木</v>
      </c>
      <c r="C182" s="14">
        <f>+'行事入力表①'!E182</f>
        <v>0</v>
      </c>
      <c r="D182" s="133" t="s">
        <v>149</v>
      </c>
      <c r="E182" s="133" t="s">
        <v>149</v>
      </c>
      <c r="F182" s="133" t="s">
        <v>149</v>
      </c>
      <c r="G182" s="133" t="s">
        <v>149</v>
      </c>
      <c r="H182" s="133" t="s">
        <v>149</v>
      </c>
      <c r="I182" s="133" t="s">
        <v>149</v>
      </c>
      <c r="J182" s="133" t="s">
        <v>149</v>
      </c>
      <c r="K182" s="146">
        <f t="shared" si="50"/>
        <v>0</v>
      </c>
      <c r="L182" s="14">
        <f t="shared" si="50"/>
        <v>0</v>
      </c>
      <c r="M182" s="14">
        <f t="shared" si="50"/>
        <v>0</v>
      </c>
      <c r="N182" s="14">
        <f t="shared" si="50"/>
        <v>0</v>
      </c>
      <c r="O182" s="14">
        <f t="shared" si="50"/>
        <v>0</v>
      </c>
      <c r="P182" s="14">
        <f t="shared" si="50"/>
        <v>0</v>
      </c>
      <c r="Q182" s="14">
        <f t="shared" si="50"/>
        <v>0</v>
      </c>
      <c r="R182" s="14">
        <f t="shared" si="50"/>
        <v>0</v>
      </c>
      <c r="S182" s="14">
        <f t="shared" si="50"/>
        <v>0</v>
      </c>
      <c r="T182" s="14">
        <f t="shared" si="50"/>
        <v>0</v>
      </c>
      <c r="U182" s="14">
        <f t="shared" si="50"/>
        <v>0</v>
      </c>
      <c r="V182" s="14">
        <f t="shared" si="50"/>
        <v>0</v>
      </c>
      <c r="W182" s="84">
        <f t="shared" si="50"/>
        <v>0</v>
      </c>
      <c r="X182" s="15">
        <f t="shared" si="51"/>
        <v>0</v>
      </c>
      <c r="Y182" s="146">
        <f t="shared" si="52"/>
        <v>0</v>
      </c>
      <c r="Z182" s="14">
        <f t="shared" si="52"/>
        <v>0</v>
      </c>
      <c r="AA182" s="14">
        <f t="shared" si="52"/>
        <v>0</v>
      </c>
      <c r="AB182" s="14">
        <f t="shared" si="52"/>
        <v>0</v>
      </c>
      <c r="AC182" s="14">
        <f t="shared" si="52"/>
        <v>0</v>
      </c>
      <c r="AD182" s="14">
        <f t="shared" si="52"/>
        <v>0</v>
      </c>
      <c r="AE182" s="14">
        <f t="shared" si="52"/>
        <v>0</v>
      </c>
      <c r="AF182" s="14">
        <f t="shared" si="52"/>
        <v>0</v>
      </c>
      <c r="AG182" s="84">
        <f t="shared" si="52"/>
        <v>0</v>
      </c>
      <c r="AH182" s="10">
        <f t="shared" si="53"/>
        <v>0</v>
      </c>
      <c r="AI182" s="10">
        <f t="shared" si="54"/>
        <v>0</v>
      </c>
      <c r="AJ182" s="10">
        <f t="shared" si="55"/>
        <v>0</v>
      </c>
      <c r="AK182" s="15">
        <f t="shared" si="57"/>
        <v>0</v>
      </c>
    </row>
    <row r="183" spans="1:37" ht="16.5" customHeight="1">
      <c r="A183" s="12">
        <f>+'行事入力表①'!C183</f>
        <v>27</v>
      </c>
      <c r="B183" s="13" t="str">
        <f>+'行事入力表①'!D183</f>
        <v>金</v>
      </c>
      <c r="C183" s="14">
        <f>+'行事入力表①'!E183</f>
        <v>0</v>
      </c>
      <c r="D183" s="133" t="s">
        <v>149</v>
      </c>
      <c r="E183" s="133" t="s">
        <v>149</v>
      </c>
      <c r="F183" s="133" t="s">
        <v>149</v>
      </c>
      <c r="G183" s="133" t="s">
        <v>149</v>
      </c>
      <c r="H183" s="133" t="s">
        <v>149</v>
      </c>
      <c r="I183" s="133" t="s">
        <v>149</v>
      </c>
      <c r="J183" s="133" t="s">
        <v>149</v>
      </c>
      <c r="K183" s="146">
        <f t="shared" si="50"/>
        <v>0</v>
      </c>
      <c r="L183" s="14">
        <f t="shared" si="50"/>
        <v>0</v>
      </c>
      <c r="M183" s="14">
        <f t="shared" si="50"/>
        <v>0</v>
      </c>
      <c r="N183" s="14">
        <f t="shared" si="50"/>
        <v>0</v>
      </c>
      <c r="O183" s="14">
        <f t="shared" si="50"/>
        <v>0</v>
      </c>
      <c r="P183" s="14">
        <f t="shared" si="50"/>
        <v>0</v>
      </c>
      <c r="Q183" s="14">
        <f t="shared" si="50"/>
        <v>0</v>
      </c>
      <c r="R183" s="14">
        <f t="shared" si="50"/>
        <v>0</v>
      </c>
      <c r="S183" s="14">
        <f t="shared" si="50"/>
        <v>0</v>
      </c>
      <c r="T183" s="14">
        <f t="shared" si="50"/>
        <v>0</v>
      </c>
      <c r="U183" s="14">
        <f t="shared" si="50"/>
        <v>0</v>
      </c>
      <c r="V183" s="14">
        <f t="shared" si="50"/>
        <v>0</v>
      </c>
      <c r="W183" s="84">
        <f t="shared" si="50"/>
        <v>0</v>
      </c>
      <c r="X183" s="15">
        <f t="shared" si="51"/>
        <v>0</v>
      </c>
      <c r="Y183" s="146">
        <f t="shared" si="52"/>
        <v>0</v>
      </c>
      <c r="Z183" s="14">
        <f t="shared" si="52"/>
        <v>0</v>
      </c>
      <c r="AA183" s="14">
        <f t="shared" si="52"/>
        <v>0</v>
      </c>
      <c r="AB183" s="14">
        <f t="shared" si="52"/>
        <v>0</v>
      </c>
      <c r="AC183" s="14">
        <f t="shared" si="52"/>
        <v>0</v>
      </c>
      <c r="AD183" s="14">
        <f t="shared" si="52"/>
        <v>0</v>
      </c>
      <c r="AE183" s="14">
        <f t="shared" si="52"/>
        <v>0</v>
      </c>
      <c r="AF183" s="14">
        <f t="shared" si="52"/>
        <v>0</v>
      </c>
      <c r="AG183" s="84">
        <f t="shared" si="52"/>
        <v>0</v>
      </c>
      <c r="AH183" s="10">
        <f t="shared" si="53"/>
        <v>0</v>
      </c>
      <c r="AI183" s="10">
        <f t="shared" si="54"/>
        <v>0</v>
      </c>
      <c r="AJ183" s="10">
        <f t="shared" si="55"/>
        <v>0</v>
      </c>
      <c r="AK183" s="15">
        <f t="shared" si="57"/>
        <v>0</v>
      </c>
    </row>
    <row r="184" spans="1:37" ht="16.5" customHeight="1">
      <c r="A184" s="12">
        <f>+'行事入力表①'!C184</f>
        <v>28</v>
      </c>
      <c r="B184" s="13" t="str">
        <f>+'行事入力表①'!D184</f>
        <v>土</v>
      </c>
      <c r="C184" s="14">
        <f>+'行事入力表①'!E184</f>
        <v>0</v>
      </c>
      <c r="D184" s="133" t="s">
        <v>149</v>
      </c>
      <c r="E184" s="133" t="s">
        <v>149</v>
      </c>
      <c r="F184" s="133" t="s">
        <v>149</v>
      </c>
      <c r="G184" s="133" t="s">
        <v>149</v>
      </c>
      <c r="H184" s="133" t="s">
        <v>149</v>
      </c>
      <c r="I184" s="133" t="s">
        <v>149</v>
      </c>
      <c r="J184" s="133" t="s">
        <v>149</v>
      </c>
      <c r="K184" s="146">
        <f t="shared" si="50"/>
        <v>0</v>
      </c>
      <c r="L184" s="14">
        <f t="shared" si="50"/>
        <v>0</v>
      </c>
      <c r="M184" s="14">
        <f t="shared" si="50"/>
        <v>0</v>
      </c>
      <c r="N184" s="14">
        <f t="shared" si="50"/>
        <v>0</v>
      </c>
      <c r="O184" s="14">
        <f t="shared" si="50"/>
        <v>0</v>
      </c>
      <c r="P184" s="14">
        <f t="shared" si="50"/>
        <v>0</v>
      </c>
      <c r="Q184" s="14">
        <f t="shared" si="50"/>
        <v>0</v>
      </c>
      <c r="R184" s="14">
        <f t="shared" si="50"/>
        <v>0</v>
      </c>
      <c r="S184" s="14">
        <f t="shared" si="50"/>
        <v>0</v>
      </c>
      <c r="T184" s="14">
        <f t="shared" si="50"/>
        <v>0</v>
      </c>
      <c r="U184" s="14">
        <f t="shared" si="50"/>
        <v>0</v>
      </c>
      <c r="V184" s="14">
        <f t="shared" si="50"/>
        <v>0</v>
      </c>
      <c r="W184" s="84">
        <f t="shared" si="50"/>
        <v>0</v>
      </c>
      <c r="X184" s="15">
        <f t="shared" si="51"/>
        <v>0</v>
      </c>
      <c r="Y184" s="146">
        <f t="shared" si="52"/>
        <v>0</v>
      </c>
      <c r="Z184" s="14">
        <f t="shared" si="52"/>
        <v>0</v>
      </c>
      <c r="AA184" s="14">
        <f t="shared" si="52"/>
        <v>0</v>
      </c>
      <c r="AB184" s="14">
        <f t="shared" si="52"/>
        <v>0</v>
      </c>
      <c r="AC184" s="14">
        <f t="shared" si="52"/>
        <v>0</v>
      </c>
      <c r="AD184" s="14">
        <f t="shared" si="52"/>
        <v>0</v>
      </c>
      <c r="AE184" s="14">
        <f t="shared" si="52"/>
        <v>0</v>
      </c>
      <c r="AF184" s="14">
        <f t="shared" si="52"/>
        <v>0</v>
      </c>
      <c r="AG184" s="84">
        <f t="shared" si="52"/>
        <v>0</v>
      </c>
      <c r="AH184" s="10">
        <f t="shared" si="53"/>
        <v>0</v>
      </c>
      <c r="AI184" s="10">
        <f t="shared" si="54"/>
        <v>0</v>
      </c>
      <c r="AJ184" s="10">
        <f t="shared" si="55"/>
        <v>0</v>
      </c>
      <c r="AK184" s="15">
        <f t="shared" si="57"/>
        <v>0</v>
      </c>
    </row>
    <row r="185" spans="1:37" ht="16.5" customHeight="1">
      <c r="A185" s="12">
        <f>+'行事入力表①'!C185</f>
        <v>29</v>
      </c>
      <c r="B185" s="13" t="str">
        <f>+'行事入力表①'!D185</f>
        <v>日</v>
      </c>
      <c r="C185" s="14">
        <f>+'行事入力表①'!E185</f>
        <v>0</v>
      </c>
      <c r="D185" s="133" t="s">
        <v>149</v>
      </c>
      <c r="E185" s="133" t="s">
        <v>149</v>
      </c>
      <c r="F185" s="133" t="s">
        <v>149</v>
      </c>
      <c r="G185" s="133" t="s">
        <v>149</v>
      </c>
      <c r="H185" s="133" t="s">
        <v>149</v>
      </c>
      <c r="I185" s="133" t="s">
        <v>149</v>
      </c>
      <c r="J185" s="133" t="s">
        <v>149</v>
      </c>
      <c r="K185" s="146">
        <f t="shared" si="50"/>
        <v>0</v>
      </c>
      <c r="L185" s="14">
        <f t="shared" si="50"/>
        <v>0</v>
      </c>
      <c r="M185" s="14">
        <f t="shared" si="50"/>
        <v>0</v>
      </c>
      <c r="N185" s="14">
        <f t="shared" si="50"/>
        <v>0</v>
      </c>
      <c r="O185" s="14">
        <f t="shared" si="50"/>
        <v>0</v>
      </c>
      <c r="P185" s="14">
        <f t="shared" si="50"/>
        <v>0</v>
      </c>
      <c r="Q185" s="14">
        <f t="shared" si="50"/>
        <v>0</v>
      </c>
      <c r="R185" s="14">
        <f t="shared" si="50"/>
        <v>0</v>
      </c>
      <c r="S185" s="14">
        <f t="shared" si="50"/>
        <v>0</v>
      </c>
      <c r="T185" s="14">
        <f t="shared" si="50"/>
        <v>0</v>
      </c>
      <c r="U185" s="14">
        <f t="shared" si="50"/>
        <v>0</v>
      </c>
      <c r="V185" s="14">
        <f t="shared" si="50"/>
        <v>0</v>
      </c>
      <c r="W185" s="84">
        <f t="shared" si="50"/>
        <v>0</v>
      </c>
      <c r="X185" s="15">
        <f t="shared" si="51"/>
        <v>0</v>
      </c>
      <c r="Y185" s="146">
        <f t="shared" si="52"/>
        <v>0</v>
      </c>
      <c r="Z185" s="14">
        <f t="shared" si="52"/>
        <v>0</v>
      </c>
      <c r="AA185" s="14">
        <f t="shared" si="52"/>
        <v>0</v>
      </c>
      <c r="AB185" s="14">
        <f t="shared" si="52"/>
        <v>0</v>
      </c>
      <c r="AC185" s="14">
        <f t="shared" si="52"/>
        <v>0</v>
      </c>
      <c r="AD185" s="14">
        <f t="shared" si="52"/>
        <v>0</v>
      </c>
      <c r="AE185" s="14">
        <f t="shared" si="52"/>
        <v>0</v>
      </c>
      <c r="AF185" s="14">
        <f t="shared" si="52"/>
        <v>0</v>
      </c>
      <c r="AG185" s="84">
        <f t="shared" si="52"/>
        <v>0</v>
      </c>
      <c r="AH185" s="10">
        <f t="shared" si="53"/>
        <v>0</v>
      </c>
      <c r="AI185" s="10">
        <f t="shared" si="54"/>
        <v>0</v>
      </c>
      <c r="AJ185" s="10">
        <f t="shared" si="55"/>
        <v>0</v>
      </c>
      <c r="AK185" s="15">
        <f t="shared" si="57"/>
        <v>0</v>
      </c>
    </row>
    <row r="186" spans="1:37" ht="16.5" customHeight="1">
      <c r="A186" s="12">
        <f>+'行事入力表①'!C186</f>
        <v>30</v>
      </c>
      <c r="B186" s="13" t="str">
        <f>+'行事入力表①'!D186</f>
        <v>月</v>
      </c>
      <c r="C186" s="14">
        <f>+'行事入力表①'!E186</f>
        <v>0</v>
      </c>
      <c r="D186" s="133" t="s">
        <v>149</v>
      </c>
      <c r="E186" s="133" t="s">
        <v>149</v>
      </c>
      <c r="F186" s="133" t="s">
        <v>149</v>
      </c>
      <c r="G186" s="133" t="s">
        <v>149</v>
      </c>
      <c r="H186" s="133" t="s">
        <v>149</v>
      </c>
      <c r="I186" s="133" t="s">
        <v>149</v>
      </c>
      <c r="J186" s="133" t="s">
        <v>149</v>
      </c>
      <c r="K186" s="146">
        <f t="shared" si="50"/>
        <v>0</v>
      </c>
      <c r="L186" s="14">
        <f t="shared" si="50"/>
        <v>0</v>
      </c>
      <c r="M186" s="14">
        <f t="shared" si="50"/>
        <v>0</v>
      </c>
      <c r="N186" s="14">
        <f t="shared" si="50"/>
        <v>0</v>
      </c>
      <c r="O186" s="14">
        <f t="shared" si="50"/>
        <v>0</v>
      </c>
      <c r="P186" s="14">
        <f t="shared" si="50"/>
        <v>0</v>
      </c>
      <c r="Q186" s="14">
        <f t="shared" si="50"/>
        <v>0</v>
      </c>
      <c r="R186" s="14">
        <f t="shared" si="50"/>
        <v>0</v>
      </c>
      <c r="S186" s="14">
        <f t="shared" si="50"/>
        <v>0</v>
      </c>
      <c r="T186" s="14">
        <f t="shared" si="50"/>
        <v>0</v>
      </c>
      <c r="U186" s="14">
        <f t="shared" si="50"/>
        <v>0</v>
      </c>
      <c r="V186" s="14">
        <f t="shared" si="50"/>
        <v>0</v>
      </c>
      <c r="W186" s="84">
        <f t="shared" si="50"/>
        <v>0</v>
      </c>
      <c r="X186" s="15">
        <f t="shared" si="51"/>
        <v>0</v>
      </c>
      <c r="Y186" s="146">
        <f t="shared" si="52"/>
        <v>0</v>
      </c>
      <c r="Z186" s="14">
        <f t="shared" si="52"/>
        <v>0</v>
      </c>
      <c r="AA186" s="14">
        <f t="shared" si="52"/>
        <v>0</v>
      </c>
      <c r="AB186" s="14">
        <f t="shared" si="52"/>
        <v>0</v>
      </c>
      <c r="AC186" s="14">
        <f t="shared" si="52"/>
        <v>0</v>
      </c>
      <c r="AD186" s="14">
        <f t="shared" si="52"/>
        <v>0</v>
      </c>
      <c r="AE186" s="14">
        <f t="shared" si="52"/>
        <v>0</v>
      </c>
      <c r="AF186" s="14">
        <f t="shared" si="52"/>
        <v>0</v>
      </c>
      <c r="AG186" s="84">
        <f t="shared" si="52"/>
        <v>0</v>
      </c>
      <c r="AH186" s="10">
        <f t="shared" si="53"/>
        <v>0</v>
      </c>
      <c r="AI186" s="10">
        <f t="shared" si="54"/>
        <v>0</v>
      </c>
      <c r="AJ186" s="10">
        <f t="shared" si="55"/>
        <v>0</v>
      </c>
      <c r="AK186" s="15">
        <f t="shared" si="57"/>
        <v>0</v>
      </c>
    </row>
    <row r="187" spans="1:37" ht="16.5" customHeight="1" thickBot="1">
      <c r="A187" s="16">
        <f>+'行事入力表①'!C187</f>
        <v>31</v>
      </c>
      <c r="B187" s="17" t="str">
        <f>+'行事入力表①'!D187</f>
        <v>火</v>
      </c>
      <c r="C187" s="18">
        <f>+'行事入力表①'!E187</f>
        <v>0</v>
      </c>
      <c r="D187" s="136" t="s">
        <v>149</v>
      </c>
      <c r="E187" s="136" t="s">
        <v>149</v>
      </c>
      <c r="F187" s="136" t="s">
        <v>149</v>
      </c>
      <c r="G187" s="136" t="s">
        <v>149</v>
      </c>
      <c r="H187" s="136" t="s">
        <v>149</v>
      </c>
      <c r="I187" s="136" t="s">
        <v>149</v>
      </c>
      <c r="J187" s="136" t="s">
        <v>149</v>
      </c>
      <c r="K187" s="160">
        <f t="shared" si="50"/>
        <v>0</v>
      </c>
      <c r="L187" s="18">
        <f t="shared" si="50"/>
        <v>0</v>
      </c>
      <c r="M187" s="18">
        <f t="shared" si="50"/>
        <v>0</v>
      </c>
      <c r="N187" s="18">
        <f t="shared" si="50"/>
        <v>0</v>
      </c>
      <c r="O187" s="18">
        <f t="shared" si="50"/>
        <v>0</v>
      </c>
      <c r="P187" s="18">
        <f t="shared" si="50"/>
        <v>0</v>
      </c>
      <c r="Q187" s="18">
        <f t="shared" si="50"/>
        <v>0</v>
      </c>
      <c r="R187" s="18">
        <f t="shared" si="50"/>
        <v>0</v>
      </c>
      <c r="S187" s="18">
        <f t="shared" si="50"/>
        <v>0</v>
      </c>
      <c r="T187" s="18">
        <f t="shared" si="50"/>
        <v>0</v>
      </c>
      <c r="U187" s="18">
        <f t="shared" si="50"/>
        <v>0</v>
      </c>
      <c r="V187" s="18">
        <f t="shared" si="50"/>
        <v>0</v>
      </c>
      <c r="W187" s="161">
        <f t="shared" si="50"/>
        <v>0</v>
      </c>
      <c r="X187" s="19">
        <f t="shared" si="51"/>
        <v>0</v>
      </c>
      <c r="Y187" s="160">
        <f>COUNTIF($D187:$J187,Y$4)</f>
        <v>0</v>
      </c>
      <c r="Z187" s="18">
        <f aca="true" t="shared" si="58" ref="Z187:AG187">COUNTIF($D187:$J187,Z$4)</f>
        <v>0</v>
      </c>
      <c r="AA187" s="18">
        <f t="shared" si="58"/>
        <v>0</v>
      </c>
      <c r="AB187" s="18">
        <f t="shared" si="58"/>
        <v>0</v>
      </c>
      <c r="AC187" s="18">
        <f t="shared" si="58"/>
        <v>0</v>
      </c>
      <c r="AD187" s="18">
        <f t="shared" si="58"/>
        <v>0</v>
      </c>
      <c r="AE187" s="18">
        <f t="shared" si="58"/>
        <v>0</v>
      </c>
      <c r="AF187" s="18">
        <f t="shared" si="58"/>
        <v>0</v>
      </c>
      <c r="AG187" s="161">
        <f t="shared" si="58"/>
        <v>0</v>
      </c>
      <c r="AH187" s="162">
        <f>COUNTA(D187:J187)-X187-AJ187-SUM(Y187:AG187)-COUNTIF(D187:J187,"-")-COUNTIF(D187:J187,"★")</f>
        <v>0</v>
      </c>
      <c r="AI187" s="162">
        <f t="shared" si="54"/>
        <v>0</v>
      </c>
      <c r="AJ187" s="162">
        <f t="shared" si="55"/>
        <v>0</v>
      </c>
      <c r="AK187" s="19">
        <f t="shared" si="57"/>
        <v>0</v>
      </c>
    </row>
    <row r="188" spans="1:31" ht="16.5" customHeight="1" thickBot="1">
      <c r="A188" s="551"/>
      <c r="B188" s="551"/>
      <c r="C188" s="551"/>
      <c r="D188" s="551"/>
      <c r="E188" s="551"/>
      <c r="F188" s="551"/>
      <c r="G188" s="551"/>
      <c r="H188" s="551"/>
      <c r="I188" s="551"/>
      <c r="J188" s="551"/>
      <c r="K188" s="551"/>
      <c r="L188" s="551"/>
      <c r="M188" s="551"/>
      <c r="N188" s="551"/>
      <c r="O188" s="551"/>
      <c r="P188" s="551"/>
      <c r="Q188" s="551"/>
      <c r="R188" s="551"/>
      <c r="S188" s="551"/>
      <c r="T188" s="551"/>
      <c r="U188" s="551"/>
      <c r="V188" s="551"/>
      <c r="W188" s="551"/>
      <c r="X188" s="551"/>
      <c r="Y188" s="551"/>
      <c r="Z188" s="551"/>
      <c r="AA188" s="551"/>
      <c r="AB188" s="551"/>
      <c r="AC188" s="551"/>
      <c r="AD188" s="551"/>
      <c r="AE188" s="551"/>
    </row>
    <row r="189" spans="1:37" ht="22.5" customHeight="1" thickBot="1">
      <c r="A189" s="274" t="s">
        <v>57</v>
      </c>
      <c r="B189" s="275"/>
      <c r="C189" s="275"/>
      <c r="D189" s="275"/>
      <c r="E189" s="275"/>
      <c r="F189" s="275"/>
      <c r="G189" s="275"/>
      <c r="H189" s="275"/>
      <c r="I189" s="276"/>
      <c r="J189" s="143"/>
      <c r="K189" s="54">
        <f>SUM(K157:K187)</f>
        <v>0</v>
      </c>
      <c r="L189" s="55">
        <f aca="true" t="shared" si="59" ref="L189:AK189">SUM(L157:L187)</f>
        <v>0</v>
      </c>
      <c r="M189" s="55">
        <f t="shared" si="59"/>
        <v>0</v>
      </c>
      <c r="N189" s="55">
        <f t="shared" si="59"/>
        <v>0</v>
      </c>
      <c r="O189" s="55">
        <f t="shared" si="59"/>
        <v>0</v>
      </c>
      <c r="P189" s="55">
        <f t="shared" si="59"/>
        <v>0</v>
      </c>
      <c r="Q189" s="55">
        <f t="shared" si="59"/>
        <v>0</v>
      </c>
      <c r="R189" s="55">
        <f t="shared" si="59"/>
        <v>0</v>
      </c>
      <c r="S189" s="55">
        <f t="shared" si="59"/>
        <v>0</v>
      </c>
      <c r="T189" s="55">
        <f t="shared" si="59"/>
        <v>0</v>
      </c>
      <c r="U189" s="55">
        <f t="shared" si="59"/>
        <v>0</v>
      </c>
      <c r="V189" s="55">
        <f t="shared" si="59"/>
        <v>0</v>
      </c>
      <c r="W189" s="55">
        <f t="shared" si="59"/>
        <v>0</v>
      </c>
      <c r="X189" s="56">
        <f t="shared" si="59"/>
        <v>0</v>
      </c>
      <c r="Y189" s="57">
        <f t="shared" si="59"/>
        <v>0</v>
      </c>
      <c r="Z189" s="55">
        <f t="shared" si="59"/>
        <v>0</v>
      </c>
      <c r="AA189" s="55">
        <f t="shared" si="59"/>
        <v>0</v>
      </c>
      <c r="AB189" s="55">
        <f t="shared" si="59"/>
        <v>0</v>
      </c>
      <c r="AC189" s="55">
        <f t="shared" si="59"/>
        <v>0</v>
      </c>
      <c r="AD189" s="55">
        <f t="shared" si="59"/>
        <v>0</v>
      </c>
      <c r="AE189" s="55">
        <f t="shared" si="59"/>
        <v>0</v>
      </c>
      <c r="AF189" s="55">
        <f t="shared" si="59"/>
        <v>0</v>
      </c>
      <c r="AG189" s="55">
        <f t="shared" si="59"/>
        <v>0</v>
      </c>
      <c r="AH189" s="55">
        <f t="shared" si="59"/>
        <v>0</v>
      </c>
      <c r="AI189" s="55">
        <f>SUM(AI157:AI187)</f>
        <v>0</v>
      </c>
      <c r="AJ189" s="55">
        <f t="shared" si="59"/>
        <v>0</v>
      </c>
      <c r="AK189" s="56">
        <f t="shared" si="59"/>
        <v>0</v>
      </c>
    </row>
    <row r="190" spans="1:31" ht="16.5" customHeight="1">
      <c r="A190" s="277" t="s">
        <v>206</v>
      </c>
      <c r="B190" s="277"/>
      <c r="C190" s="277"/>
      <c r="D190" s="277"/>
      <c r="E190" s="277"/>
      <c r="F190" s="277"/>
      <c r="G190" s="277"/>
      <c r="H190" s="277"/>
      <c r="I190" s="277"/>
      <c r="J190" s="277"/>
      <c r="K190" s="277"/>
      <c r="L190" s="277"/>
      <c r="M190" s="277"/>
      <c r="N190" s="277"/>
      <c r="O190" s="277"/>
      <c r="P190" s="277"/>
      <c r="Q190" s="277"/>
      <c r="R190" s="277"/>
      <c r="S190" s="277"/>
      <c r="T190" s="277"/>
      <c r="U190" s="277"/>
      <c r="V190" s="277"/>
      <c r="W190" s="277"/>
      <c r="X190" s="277"/>
      <c r="Y190" s="277"/>
      <c r="Z190" s="277"/>
      <c r="AA190" s="277"/>
      <c r="AB190" s="277"/>
      <c r="AC190" s="277"/>
      <c r="AD190" s="277"/>
      <c r="AE190" s="277"/>
    </row>
    <row r="191" spans="3:37" ht="22.5" customHeight="1">
      <c r="C191" s="138" t="str">
        <f>C1</f>
        <v>平成22年度　教育課程実施計画</v>
      </c>
      <c r="D191" s="139"/>
      <c r="E191" s="139"/>
      <c r="F191" s="139"/>
      <c r="G191" s="139"/>
      <c r="H191" s="139"/>
      <c r="I191" s="139"/>
      <c r="J191" s="139"/>
      <c r="W191" s="258" t="str">
        <f>+'時間割入力表②'!$E$1</f>
        <v>○○立△△</v>
      </c>
      <c r="X191" s="258"/>
      <c r="Y191" s="258"/>
      <c r="Z191" s="258"/>
      <c r="AA191" s="258"/>
      <c r="AB191" s="258"/>
      <c r="AC191" s="38" t="s">
        <v>163</v>
      </c>
      <c r="AD191" s="38"/>
      <c r="AE191" s="38"/>
      <c r="AF191" s="38" t="s">
        <v>73</v>
      </c>
      <c r="AG191" s="85">
        <f>+'時間割入力表②'!$B$2</f>
        <v>0</v>
      </c>
      <c r="AH191" s="38" t="s">
        <v>74</v>
      </c>
      <c r="AI191" s="38"/>
      <c r="AJ191" s="85">
        <f>+$AJ$1</f>
      </c>
      <c r="AK191" s="38">
        <f>+$AK$1</f>
      </c>
    </row>
    <row r="192" spans="4:10" ht="16.5" customHeight="1" thickBot="1">
      <c r="D192" s="139"/>
      <c r="E192" s="139"/>
      <c r="F192" s="139"/>
      <c r="G192" s="139"/>
      <c r="H192" s="139"/>
      <c r="I192" s="139"/>
      <c r="J192" s="139"/>
    </row>
    <row r="193" spans="1:37" s="35" customFormat="1" ht="16.5" customHeight="1">
      <c r="A193" s="286" t="s">
        <v>62</v>
      </c>
      <c r="B193" s="287"/>
      <c r="C193" s="287"/>
      <c r="D193" s="271" t="s">
        <v>238</v>
      </c>
      <c r="E193" s="272"/>
      <c r="F193" s="272"/>
      <c r="G193" s="272"/>
      <c r="H193" s="272"/>
      <c r="I193" s="272"/>
      <c r="J193" s="273"/>
      <c r="K193" s="283" t="s">
        <v>157</v>
      </c>
      <c r="L193" s="284"/>
      <c r="M193" s="284"/>
      <c r="N193" s="284"/>
      <c r="O193" s="284"/>
      <c r="P193" s="284"/>
      <c r="Q193" s="284"/>
      <c r="R193" s="284"/>
      <c r="S193" s="285"/>
      <c r="T193" s="39" t="s">
        <v>49</v>
      </c>
      <c r="U193" s="39" t="s">
        <v>101</v>
      </c>
      <c r="V193" s="39" t="s">
        <v>260</v>
      </c>
      <c r="W193" s="39" t="s">
        <v>50</v>
      </c>
      <c r="X193" s="281" t="s">
        <v>19</v>
      </c>
      <c r="Y193" s="269" t="s">
        <v>161</v>
      </c>
      <c r="Z193" s="270"/>
      <c r="AA193" s="83" t="s">
        <v>162</v>
      </c>
      <c r="AB193" s="288" t="s">
        <v>15</v>
      </c>
      <c r="AC193" s="288"/>
      <c r="AD193" s="288"/>
      <c r="AE193" s="288"/>
      <c r="AF193" s="288"/>
      <c r="AG193" s="259" t="s">
        <v>53</v>
      </c>
      <c r="AH193" s="285"/>
      <c r="AI193" s="40" t="s">
        <v>134</v>
      </c>
      <c r="AJ193" s="40" t="s">
        <v>54</v>
      </c>
      <c r="AK193" s="281" t="s">
        <v>56</v>
      </c>
    </row>
    <row r="194" spans="1:37" s="43" customFormat="1" ht="16.5" customHeight="1" thickBot="1">
      <c r="A194" s="41" t="s">
        <v>3</v>
      </c>
      <c r="B194" s="7" t="s">
        <v>52</v>
      </c>
      <c r="C194" s="7" t="s">
        <v>39</v>
      </c>
      <c r="D194" s="140" t="s">
        <v>370</v>
      </c>
      <c r="E194" s="140" t="s">
        <v>374</v>
      </c>
      <c r="F194" s="140" t="s">
        <v>377</v>
      </c>
      <c r="G194" s="140" t="s">
        <v>379</v>
      </c>
      <c r="H194" s="140" t="s">
        <v>381</v>
      </c>
      <c r="I194" s="140" t="s">
        <v>383</v>
      </c>
      <c r="J194" s="145" t="s">
        <v>385</v>
      </c>
      <c r="K194" s="41" t="s">
        <v>46</v>
      </c>
      <c r="L194" s="7" t="s">
        <v>47</v>
      </c>
      <c r="M194" s="7" t="s">
        <v>154</v>
      </c>
      <c r="N194" s="7" t="s">
        <v>48</v>
      </c>
      <c r="O194" s="7" t="s">
        <v>99</v>
      </c>
      <c r="P194" s="7" t="s">
        <v>97</v>
      </c>
      <c r="Q194" s="7" t="s">
        <v>155</v>
      </c>
      <c r="R194" s="7" t="s">
        <v>156</v>
      </c>
      <c r="S194" s="7" t="s">
        <v>98</v>
      </c>
      <c r="T194" s="7" t="s">
        <v>49</v>
      </c>
      <c r="U194" s="7" t="s">
        <v>51</v>
      </c>
      <c r="V194" s="7" t="s">
        <v>260</v>
      </c>
      <c r="W194" s="7" t="s">
        <v>50</v>
      </c>
      <c r="X194" s="282"/>
      <c r="Y194" s="41" t="s">
        <v>158</v>
      </c>
      <c r="Z194" s="65" t="s">
        <v>159</v>
      </c>
      <c r="AA194" s="65" t="s">
        <v>160</v>
      </c>
      <c r="AB194" s="7" t="s">
        <v>102</v>
      </c>
      <c r="AC194" s="7" t="s">
        <v>103</v>
      </c>
      <c r="AD194" s="7" t="s">
        <v>104</v>
      </c>
      <c r="AE194" s="7" t="s">
        <v>105</v>
      </c>
      <c r="AF194" s="7" t="s">
        <v>106</v>
      </c>
      <c r="AG194" s="7" t="s">
        <v>196</v>
      </c>
      <c r="AH194" s="7" t="s">
        <v>148</v>
      </c>
      <c r="AI194" s="7" t="s">
        <v>191</v>
      </c>
      <c r="AJ194" s="7" t="s">
        <v>88</v>
      </c>
      <c r="AK194" s="282"/>
    </row>
    <row r="195" spans="1:37" ht="16.5" customHeight="1">
      <c r="A195" s="44">
        <f>+'行事入力表①'!C195</f>
        <v>1</v>
      </c>
      <c r="B195" s="45" t="str">
        <f>+'行事入力表①'!D195</f>
        <v>水</v>
      </c>
      <c r="C195" s="46">
        <f>+'行事入力表①'!E195</f>
        <v>0</v>
      </c>
      <c r="D195" s="134"/>
      <c r="E195" s="134"/>
      <c r="F195" s="134"/>
      <c r="G195" s="134"/>
      <c r="H195" s="134"/>
      <c r="I195" s="134"/>
      <c r="J195" s="134"/>
      <c r="K195" s="156">
        <f>COUNTIF($D195:$J195,K$4)</f>
        <v>0</v>
      </c>
      <c r="L195" s="157">
        <f aca="true" t="shared" si="60" ref="L195:W210">COUNTIF($D195:$J195,L$4)</f>
        <v>0</v>
      </c>
      <c r="M195" s="157">
        <f t="shared" si="60"/>
        <v>0</v>
      </c>
      <c r="N195" s="157">
        <f t="shared" si="60"/>
        <v>0</v>
      </c>
      <c r="O195" s="157">
        <f t="shared" si="60"/>
        <v>0</v>
      </c>
      <c r="P195" s="157">
        <f t="shared" si="60"/>
        <v>0</v>
      </c>
      <c r="Q195" s="157">
        <f t="shared" si="60"/>
        <v>0</v>
      </c>
      <c r="R195" s="157">
        <f t="shared" si="60"/>
        <v>0</v>
      </c>
      <c r="S195" s="157">
        <f t="shared" si="60"/>
        <v>0</v>
      </c>
      <c r="T195" s="157">
        <f t="shared" si="60"/>
        <v>0</v>
      </c>
      <c r="U195" s="157">
        <f t="shared" si="60"/>
        <v>0</v>
      </c>
      <c r="V195" s="157">
        <f t="shared" si="60"/>
        <v>0</v>
      </c>
      <c r="W195" s="158">
        <f t="shared" si="60"/>
        <v>0</v>
      </c>
      <c r="X195" s="159">
        <f>SUM(K195:W195)</f>
        <v>0</v>
      </c>
      <c r="Y195" s="156">
        <f>COUNTIF($D195:$J195,Y$4)</f>
        <v>0</v>
      </c>
      <c r="Z195" s="157">
        <f aca="true" t="shared" si="61" ref="Z195:AG210">COUNTIF($D195:$J195,Z$4)</f>
        <v>0</v>
      </c>
      <c r="AA195" s="157">
        <f t="shared" si="61"/>
        <v>0</v>
      </c>
      <c r="AB195" s="157">
        <f t="shared" si="61"/>
        <v>0</v>
      </c>
      <c r="AC195" s="157">
        <f t="shared" si="61"/>
        <v>0</v>
      </c>
      <c r="AD195" s="157">
        <f t="shared" si="61"/>
        <v>0</v>
      </c>
      <c r="AE195" s="157">
        <f t="shared" si="61"/>
        <v>0</v>
      </c>
      <c r="AF195" s="157">
        <f t="shared" si="61"/>
        <v>0</v>
      </c>
      <c r="AG195" s="158">
        <f t="shared" si="61"/>
        <v>0</v>
      </c>
      <c r="AH195" s="157">
        <f>COUNTA(D195:J195)-X195-AJ195-SUM(Y195:AG195)-COUNTIF(D195:J195,"-")-COUNTIF(D195:J195,"★")</f>
        <v>0</v>
      </c>
      <c r="AI195" s="157">
        <f>COUNTIF(D195:J195,"★")</f>
        <v>0</v>
      </c>
      <c r="AJ195" s="157">
        <f>COUNTIF($D195:$J195,AJ$4)+COUNTIF($D195:$J195,"臨")</f>
        <v>0</v>
      </c>
      <c r="AK195" s="159">
        <f>+X195+SUM(Y195:AH195)</f>
        <v>0</v>
      </c>
    </row>
    <row r="196" spans="1:37" ht="16.5" customHeight="1">
      <c r="A196" s="48">
        <f>+'行事入力表①'!C196</f>
        <v>2</v>
      </c>
      <c r="B196" s="45" t="str">
        <f>+'行事入力表①'!D196</f>
        <v>木</v>
      </c>
      <c r="C196" s="36">
        <f>+'行事入力表①'!E196</f>
        <v>0</v>
      </c>
      <c r="D196" s="134"/>
      <c r="E196" s="134"/>
      <c r="F196" s="134"/>
      <c r="G196" s="134"/>
      <c r="H196" s="134"/>
      <c r="I196" s="134"/>
      <c r="J196" s="134"/>
      <c r="K196" s="147">
        <f aca="true" t="shared" si="62" ref="K196:W225">COUNTIF($D196:$J196,K$4)</f>
        <v>0</v>
      </c>
      <c r="L196" s="36">
        <f t="shared" si="60"/>
        <v>0</v>
      </c>
      <c r="M196" s="36">
        <f t="shared" si="60"/>
        <v>0</v>
      </c>
      <c r="N196" s="36">
        <f t="shared" si="60"/>
        <v>0</v>
      </c>
      <c r="O196" s="36">
        <f t="shared" si="60"/>
        <v>0</v>
      </c>
      <c r="P196" s="36">
        <f t="shared" si="60"/>
        <v>0</v>
      </c>
      <c r="Q196" s="36">
        <f t="shared" si="60"/>
        <v>0</v>
      </c>
      <c r="R196" s="36">
        <f t="shared" si="60"/>
        <v>0</v>
      </c>
      <c r="S196" s="36">
        <f t="shared" si="60"/>
        <v>0</v>
      </c>
      <c r="T196" s="36">
        <f t="shared" si="60"/>
        <v>0</v>
      </c>
      <c r="U196" s="36">
        <f t="shared" si="60"/>
        <v>0</v>
      </c>
      <c r="V196" s="36">
        <f t="shared" si="60"/>
        <v>0</v>
      </c>
      <c r="W196" s="148">
        <f t="shared" si="60"/>
        <v>0</v>
      </c>
      <c r="X196" s="49">
        <f aca="true" t="shared" si="63" ref="X196:X225">SUM(K196:W196)</f>
        <v>0</v>
      </c>
      <c r="Y196" s="147">
        <f aca="true" t="shared" si="64" ref="Y196:AG224">COUNTIF($D196:$J196,Y$4)</f>
        <v>0</v>
      </c>
      <c r="Z196" s="36">
        <f t="shared" si="61"/>
        <v>0</v>
      </c>
      <c r="AA196" s="36">
        <f t="shared" si="61"/>
        <v>0</v>
      </c>
      <c r="AB196" s="36">
        <f t="shared" si="61"/>
        <v>0</v>
      </c>
      <c r="AC196" s="36">
        <f t="shared" si="61"/>
        <v>0</v>
      </c>
      <c r="AD196" s="36">
        <f t="shared" si="61"/>
        <v>0</v>
      </c>
      <c r="AE196" s="36">
        <f t="shared" si="61"/>
        <v>0</v>
      </c>
      <c r="AF196" s="36">
        <f t="shared" si="61"/>
        <v>0</v>
      </c>
      <c r="AG196" s="148">
        <f t="shared" si="61"/>
        <v>0</v>
      </c>
      <c r="AH196" s="46">
        <f aca="true" t="shared" si="65" ref="AH196:AH224">COUNTA(D196:J196)-X196-AJ196-SUM(Y196:AG196)-COUNTIF(D196:J196,"-")-COUNTIF(D196:J196,"★")</f>
        <v>0</v>
      </c>
      <c r="AI196" s="46">
        <f aca="true" t="shared" si="66" ref="AI196:AI225">COUNTIF(D196:J196,"★")</f>
        <v>0</v>
      </c>
      <c r="AJ196" s="46">
        <f aca="true" t="shared" si="67" ref="AJ196:AJ225">COUNTIF($D196:$J196,AJ$4)+COUNTIF($D196:$J196,"臨")</f>
        <v>0</v>
      </c>
      <c r="AK196" s="47">
        <f aca="true" t="shared" si="68" ref="AK196:AK207">+X196+SUM(Y196:AH196)</f>
        <v>0</v>
      </c>
    </row>
    <row r="197" spans="1:37" ht="16.5" customHeight="1">
      <c r="A197" s="48">
        <f>+'行事入力表①'!C197</f>
        <v>3</v>
      </c>
      <c r="B197" s="23" t="str">
        <f>+'行事入力表①'!D197</f>
        <v>金</v>
      </c>
      <c r="C197" s="36">
        <f>+'行事入力表①'!E197</f>
        <v>0</v>
      </c>
      <c r="D197" s="134"/>
      <c r="E197" s="134"/>
      <c r="F197" s="134"/>
      <c r="G197" s="134"/>
      <c r="H197" s="134"/>
      <c r="I197" s="134"/>
      <c r="J197" s="134"/>
      <c r="K197" s="147">
        <f t="shared" si="62"/>
        <v>0</v>
      </c>
      <c r="L197" s="36">
        <f t="shared" si="60"/>
        <v>0</v>
      </c>
      <c r="M197" s="36">
        <f t="shared" si="60"/>
        <v>0</v>
      </c>
      <c r="N197" s="36">
        <f t="shared" si="60"/>
        <v>0</v>
      </c>
      <c r="O197" s="36">
        <f t="shared" si="60"/>
        <v>0</v>
      </c>
      <c r="P197" s="36">
        <f t="shared" si="60"/>
        <v>0</v>
      </c>
      <c r="Q197" s="36">
        <f t="shared" si="60"/>
        <v>0</v>
      </c>
      <c r="R197" s="36">
        <f t="shared" si="60"/>
        <v>0</v>
      </c>
      <c r="S197" s="36">
        <f t="shared" si="60"/>
        <v>0</v>
      </c>
      <c r="T197" s="36">
        <f t="shared" si="60"/>
        <v>0</v>
      </c>
      <c r="U197" s="36">
        <f t="shared" si="60"/>
        <v>0</v>
      </c>
      <c r="V197" s="36">
        <f t="shared" si="60"/>
        <v>0</v>
      </c>
      <c r="W197" s="148">
        <f t="shared" si="60"/>
        <v>0</v>
      </c>
      <c r="X197" s="49">
        <f t="shared" si="63"/>
        <v>0</v>
      </c>
      <c r="Y197" s="147">
        <f t="shared" si="64"/>
        <v>0</v>
      </c>
      <c r="Z197" s="36">
        <f t="shared" si="61"/>
        <v>0</v>
      </c>
      <c r="AA197" s="36">
        <f t="shared" si="61"/>
        <v>0</v>
      </c>
      <c r="AB197" s="36">
        <f t="shared" si="61"/>
        <v>0</v>
      </c>
      <c r="AC197" s="36">
        <f t="shared" si="61"/>
        <v>0</v>
      </c>
      <c r="AD197" s="36">
        <f t="shared" si="61"/>
        <v>0</v>
      </c>
      <c r="AE197" s="36">
        <f t="shared" si="61"/>
        <v>0</v>
      </c>
      <c r="AF197" s="36">
        <f t="shared" si="61"/>
        <v>0</v>
      </c>
      <c r="AG197" s="148">
        <f t="shared" si="61"/>
        <v>0</v>
      </c>
      <c r="AH197" s="46">
        <f t="shared" si="65"/>
        <v>0</v>
      </c>
      <c r="AI197" s="46">
        <f t="shared" si="66"/>
        <v>0</v>
      </c>
      <c r="AJ197" s="46">
        <f t="shared" si="67"/>
        <v>0</v>
      </c>
      <c r="AK197" s="47">
        <f t="shared" si="68"/>
        <v>0</v>
      </c>
    </row>
    <row r="198" spans="1:37" ht="16.5" customHeight="1">
      <c r="A198" s="12">
        <f>+'行事入力表①'!C198</f>
        <v>4</v>
      </c>
      <c r="B198" s="13" t="str">
        <f>+'行事入力表①'!D198</f>
        <v>土</v>
      </c>
      <c r="C198" s="14">
        <f>+'行事入力表①'!E198</f>
        <v>0</v>
      </c>
      <c r="D198" s="133" t="s">
        <v>149</v>
      </c>
      <c r="E198" s="133" t="s">
        <v>371</v>
      </c>
      <c r="F198" s="133" t="s">
        <v>371</v>
      </c>
      <c r="G198" s="133" t="s">
        <v>371</v>
      </c>
      <c r="H198" s="133" t="s">
        <v>371</v>
      </c>
      <c r="I198" s="133" t="s">
        <v>371</v>
      </c>
      <c r="J198" s="224" t="s">
        <v>371</v>
      </c>
      <c r="K198" s="146">
        <f t="shared" si="62"/>
        <v>0</v>
      </c>
      <c r="L198" s="14">
        <f t="shared" si="60"/>
        <v>0</v>
      </c>
      <c r="M198" s="14">
        <f t="shared" si="60"/>
        <v>0</v>
      </c>
      <c r="N198" s="14">
        <f t="shared" si="60"/>
        <v>0</v>
      </c>
      <c r="O198" s="14">
        <f t="shared" si="60"/>
        <v>0</v>
      </c>
      <c r="P198" s="14">
        <f t="shared" si="60"/>
        <v>0</v>
      </c>
      <c r="Q198" s="14">
        <f t="shared" si="60"/>
        <v>0</v>
      </c>
      <c r="R198" s="14">
        <f t="shared" si="60"/>
        <v>0</v>
      </c>
      <c r="S198" s="14">
        <f t="shared" si="60"/>
        <v>0</v>
      </c>
      <c r="T198" s="14">
        <f t="shared" si="60"/>
        <v>0</v>
      </c>
      <c r="U198" s="14">
        <f t="shared" si="60"/>
        <v>0</v>
      </c>
      <c r="V198" s="14">
        <f t="shared" si="60"/>
        <v>0</v>
      </c>
      <c r="W198" s="84">
        <f t="shared" si="60"/>
        <v>0</v>
      </c>
      <c r="X198" s="15">
        <f t="shared" si="63"/>
        <v>0</v>
      </c>
      <c r="Y198" s="146">
        <f t="shared" si="64"/>
        <v>0</v>
      </c>
      <c r="Z198" s="14">
        <f t="shared" si="61"/>
        <v>0</v>
      </c>
      <c r="AA198" s="14">
        <f t="shared" si="61"/>
        <v>0</v>
      </c>
      <c r="AB198" s="14">
        <f t="shared" si="61"/>
        <v>0</v>
      </c>
      <c r="AC198" s="14">
        <f t="shared" si="61"/>
        <v>0</v>
      </c>
      <c r="AD198" s="14">
        <f t="shared" si="61"/>
        <v>0</v>
      </c>
      <c r="AE198" s="14">
        <f t="shared" si="61"/>
        <v>0</v>
      </c>
      <c r="AF198" s="14">
        <f t="shared" si="61"/>
        <v>0</v>
      </c>
      <c r="AG198" s="84">
        <f t="shared" si="61"/>
        <v>0</v>
      </c>
      <c r="AH198" s="10">
        <f t="shared" si="65"/>
        <v>0</v>
      </c>
      <c r="AI198" s="10">
        <f t="shared" si="66"/>
        <v>0</v>
      </c>
      <c r="AJ198" s="10">
        <f t="shared" si="67"/>
        <v>0</v>
      </c>
      <c r="AK198" s="11">
        <f t="shared" si="68"/>
        <v>0</v>
      </c>
    </row>
    <row r="199" spans="1:37" ht="16.5" customHeight="1">
      <c r="A199" s="12">
        <f>+'行事入力表①'!C199</f>
        <v>5</v>
      </c>
      <c r="B199" s="13" t="str">
        <f>+'行事入力表①'!D199</f>
        <v>日</v>
      </c>
      <c r="C199" s="14">
        <f>+'行事入力表①'!E199</f>
        <v>0</v>
      </c>
      <c r="D199" s="133" t="s">
        <v>371</v>
      </c>
      <c r="E199" s="133" t="s">
        <v>371</v>
      </c>
      <c r="F199" s="133" t="s">
        <v>149</v>
      </c>
      <c r="G199" s="133" t="s">
        <v>149</v>
      </c>
      <c r="H199" s="133" t="s">
        <v>371</v>
      </c>
      <c r="I199" s="133" t="s">
        <v>369</v>
      </c>
      <c r="J199" s="224" t="s">
        <v>149</v>
      </c>
      <c r="K199" s="146">
        <f t="shared" si="62"/>
        <v>0</v>
      </c>
      <c r="L199" s="14">
        <f t="shared" si="60"/>
        <v>0</v>
      </c>
      <c r="M199" s="14">
        <f t="shared" si="60"/>
        <v>0</v>
      </c>
      <c r="N199" s="14">
        <f t="shared" si="60"/>
        <v>0</v>
      </c>
      <c r="O199" s="14">
        <f t="shared" si="60"/>
        <v>0</v>
      </c>
      <c r="P199" s="14">
        <f t="shared" si="60"/>
        <v>0</v>
      </c>
      <c r="Q199" s="14">
        <f t="shared" si="60"/>
        <v>0</v>
      </c>
      <c r="R199" s="14">
        <f t="shared" si="60"/>
        <v>0</v>
      </c>
      <c r="S199" s="14">
        <f t="shared" si="60"/>
        <v>0</v>
      </c>
      <c r="T199" s="14">
        <f t="shared" si="60"/>
        <v>0</v>
      </c>
      <c r="U199" s="14">
        <f t="shared" si="60"/>
        <v>0</v>
      </c>
      <c r="V199" s="14">
        <f t="shared" si="60"/>
        <v>0</v>
      </c>
      <c r="W199" s="84">
        <f t="shared" si="60"/>
        <v>0</v>
      </c>
      <c r="X199" s="15">
        <f t="shared" si="63"/>
        <v>0</v>
      </c>
      <c r="Y199" s="146">
        <f t="shared" si="64"/>
        <v>0</v>
      </c>
      <c r="Z199" s="14">
        <f t="shared" si="61"/>
        <v>0</v>
      </c>
      <c r="AA199" s="14">
        <f t="shared" si="61"/>
        <v>0</v>
      </c>
      <c r="AB199" s="14">
        <f t="shared" si="61"/>
        <v>0</v>
      </c>
      <c r="AC199" s="14">
        <f t="shared" si="61"/>
        <v>0</v>
      </c>
      <c r="AD199" s="14">
        <f t="shared" si="61"/>
        <v>0</v>
      </c>
      <c r="AE199" s="14">
        <f t="shared" si="61"/>
        <v>0</v>
      </c>
      <c r="AF199" s="14">
        <f t="shared" si="61"/>
        <v>0</v>
      </c>
      <c r="AG199" s="84">
        <f t="shared" si="61"/>
        <v>0</v>
      </c>
      <c r="AH199" s="10">
        <f t="shared" si="65"/>
        <v>0</v>
      </c>
      <c r="AI199" s="10">
        <f t="shared" si="66"/>
        <v>0</v>
      </c>
      <c r="AJ199" s="10">
        <f t="shared" si="67"/>
        <v>0</v>
      </c>
      <c r="AK199" s="11">
        <f t="shared" si="68"/>
        <v>0</v>
      </c>
    </row>
    <row r="200" spans="1:37" ht="16.5" customHeight="1">
      <c r="A200" s="48">
        <f>+'行事入力表①'!C200</f>
        <v>6</v>
      </c>
      <c r="B200" s="23" t="str">
        <f>+'行事入力表①'!D200</f>
        <v>月</v>
      </c>
      <c r="C200" s="36">
        <f>+'行事入力表①'!E200</f>
        <v>0</v>
      </c>
      <c r="D200" s="134"/>
      <c r="E200" s="134"/>
      <c r="F200" s="134"/>
      <c r="G200" s="134"/>
      <c r="H200" s="134"/>
      <c r="I200" s="134"/>
      <c r="J200" s="134"/>
      <c r="K200" s="147">
        <f t="shared" si="62"/>
        <v>0</v>
      </c>
      <c r="L200" s="36">
        <f t="shared" si="60"/>
        <v>0</v>
      </c>
      <c r="M200" s="36">
        <f t="shared" si="60"/>
        <v>0</v>
      </c>
      <c r="N200" s="36">
        <f t="shared" si="60"/>
        <v>0</v>
      </c>
      <c r="O200" s="36">
        <f t="shared" si="60"/>
        <v>0</v>
      </c>
      <c r="P200" s="36">
        <f t="shared" si="60"/>
        <v>0</v>
      </c>
      <c r="Q200" s="36">
        <f t="shared" si="60"/>
        <v>0</v>
      </c>
      <c r="R200" s="36">
        <f t="shared" si="60"/>
        <v>0</v>
      </c>
      <c r="S200" s="36">
        <f t="shared" si="60"/>
        <v>0</v>
      </c>
      <c r="T200" s="36">
        <f t="shared" si="60"/>
        <v>0</v>
      </c>
      <c r="U200" s="36">
        <f t="shared" si="60"/>
        <v>0</v>
      </c>
      <c r="V200" s="36">
        <f t="shared" si="60"/>
        <v>0</v>
      </c>
      <c r="W200" s="148">
        <f t="shared" si="60"/>
        <v>0</v>
      </c>
      <c r="X200" s="49">
        <f t="shared" si="63"/>
        <v>0</v>
      </c>
      <c r="Y200" s="147">
        <f t="shared" si="64"/>
        <v>0</v>
      </c>
      <c r="Z200" s="36">
        <f t="shared" si="61"/>
        <v>0</v>
      </c>
      <c r="AA200" s="36">
        <f t="shared" si="61"/>
        <v>0</v>
      </c>
      <c r="AB200" s="36">
        <f t="shared" si="61"/>
        <v>0</v>
      </c>
      <c r="AC200" s="36">
        <f t="shared" si="61"/>
        <v>0</v>
      </c>
      <c r="AD200" s="36">
        <f t="shared" si="61"/>
        <v>0</v>
      </c>
      <c r="AE200" s="36">
        <f t="shared" si="61"/>
        <v>0</v>
      </c>
      <c r="AF200" s="36">
        <f t="shared" si="61"/>
        <v>0</v>
      </c>
      <c r="AG200" s="148">
        <f t="shared" si="61"/>
        <v>0</v>
      </c>
      <c r="AH200" s="46">
        <f t="shared" si="65"/>
        <v>0</v>
      </c>
      <c r="AI200" s="46">
        <f t="shared" si="66"/>
        <v>0</v>
      </c>
      <c r="AJ200" s="46">
        <f t="shared" si="67"/>
        <v>0</v>
      </c>
      <c r="AK200" s="47">
        <f t="shared" si="68"/>
        <v>0</v>
      </c>
    </row>
    <row r="201" spans="1:37" ht="16.5" customHeight="1">
      <c r="A201" s="48">
        <f>+'行事入力表①'!C201</f>
        <v>7</v>
      </c>
      <c r="B201" s="23" t="str">
        <f>+'行事入力表①'!D201</f>
        <v>火</v>
      </c>
      <c r="C201" s="36">
        <f>+'行事入力表①'!E201</f>
        <v>0</v>
      </c>
      <c r="D201" s="134"/>
      <c r="E201" s="134"/>
      <c r="F201" s="134"/>
      <c r="G201" s="134"/>
      <c r="H201" s="134"/>
      <c r="I201" s="134"/>
      <c r="J201" s="134"/>
      <c r="K201" s="147">
        <f t="shared" si="62"/>
        <v>0</v>
      </c>
      <c r="L201" s="36">
        <f t="shared" si="60"/>
        <v>0</v>
      </c>
      <c r="M201" s="36">
        <f t="shared" si="60"/>
        <v>0</v>
      </c>
      <c r="N201" s="36">
        <f t="shared" si="60"/>
        <v>0</v>
      </c>
      <c r="O201" s="36">
        <f t="shared" si="60"/>
        <v>0</v>
      </c>
      <c r="P201" s="36">
        <f t="shared" si="60"/>
        <v>0</v>
      </c>
      <c r="Q201" s="36">
        <f t="shared" si="60"/>
        <v>0</v>
      </c>
      <c r="R201" s="36">
        <f t="shared" si="60"/>
        <v>0</v>
      </c>
      <c r="S201" s="36">
        <f t="shared" si="60"/>
        <v>0</v>
      </c>
      <c r="T201" s="36">
        <f t="shared" si="60"/>
        <v>0</v>
      </c>
      <c r="U201" s="36">
        <f t="shared" si="60"/>
        <v>0</v>
      </c>
      <c r="V201" s="36">
        <f t="shared" si="60"/>
        <v>0</v>
      </c>
      <c r="W201" s="148">
        <f t="shared" si="60"/>
        <v>0</v>
      </c>
      <c r="X201" s="49">
        <f t="shared" si="63"/>
        <v>0</v>
      </c>
      <c r="Y201" s="147">
        <f t="shared" si="64"/>
        <v>0</v>
      </c>
      <c r="Z201" s="36">
        <f t="shared" si="61"/>
        <v>0</v>
      </c>
      <c r="AA201" s="36">
        <f t="shared" si="61"/>
        <v>0</v>
      </c>
      <c r="AB201" s="36">
        <f t="shared" si="61"/>
        <v>0</v>
      </c>
      <c r="AC201" s="36">
        <f t="shared" si="61"/>
        <v>0</v>
      </c>
      <c r="AD201" s="36">
        <f t="shared" si="61"/>
        <v>0</v>
      </c>
      <c r="AE201" s="36">
        <f t="shared" si="61"/>
        <v>0</v>
      </c>
      <c r="AF201" s="36">
        <f t="shared" si="61"/>
        <v>0</v>
      </c>
      <c r="AG201" s="148">
        <f t="shared" si="61"/>
        <v>0</v>
      </c>
      <c r="AH201" s="46">
        <f t="shared" si="65"/>
        <v>0</v>
      </c>
      <c r="AI201" s="46">
        <f t="shared" si="66"/>
        <v>0</v>
      </c>
      <c r="AJ201" s="46">
        <f t="shared" si="67"/>
        <v>0</v>
      </c>
      <c r="AK201" s="47">
        <f t="shared" si="68"/>
        <v>0</v>
      </c>
    </row>
    <row r="202" spans="1:37" ht="16.5" customHeight="1">
      <c r="A202" s="48">
        <f>+'行事入力表①'!C202</f>
        <v>8</v>
      </c>
      <c r="B202" s="23" t="str">
        <f>+'行事入力表①'!D202</f>
        <v>水</v>
      </c>
      <c r="C202" s="36">
        <f>+'行事入力表①'!E202</f>
        <v>0</v>
      </c>
      <c r="D202" s="134"/>
      <c r="E202" s="134"/>
      <c r="F202" s="134"/>
      <c r="G202" s="134"/>
      <c r="H202" s="134"/>
      <c r="I202" s="134"/>
      <c r="J202" s="134"/>
      <c r="K202" s="147">
        <f t="shared" si="62"/>
        <v>0</v>
      </c>
      <c r="L202" s="36">
        <f t="shared" si="60"/>
        <v>0</v>
      </c>
      <c r="M202" s="36">
        <f t="shared" si="60"/>
        <v>0</v>
      </c>
      <c r="N202" s="36">
        <f t="shared" si="60"/>
        <v>0</v>
      </c>
      <c r="O202" s="36">
        <f t="shared" si="60"/>
        <v>0</v>
      </c>
      <c r="P202" s="36">
        <f t="shared" si="60"/>
        <v>0</v>
      </c>
      <c r="Q202" s="36">
        <f t="shared" si="60"/>
        <v>0</v>
      </c>
      <c r="R202" s="36">
        <f t="shared" si="60"/>
        <v>0</v>
      </c>
      <c r="S202" s="36">
        <f t="shared" si="60"/>
        <v>0</v>
      </c>
      <c r="T202" s="36">
        <f t="shared" si="60"/>
        <v>0</v>
      </c>
      <c r="U202" s="36">
        <f t="shared" si="60"/>
        <v>0</v>
      </c>
      <c r="V202" s="36">
        <f t="shared" si="60"/>
        <v>0</v>
      </c>
      <c r="W202" s="148">
        <f t="shared" si="60"/>
        <v>0</v>
      </c>
      <c r="X202" s="49">
        <f t="shared" si="63"/>
        <v>0</v>
      </c>
      <c r="Y202" s="147">
        <f t="shared" si="64"/>
        <v>0</v>
      </c>
      <c r="Z202" s="36">
        <f t="shared" si="61"/>
        <v>0</v>
      </c>
      <c r="AA202" s="36">
        <f t="shared" si="61"/>
        <v>0</v>
      </c>
      <c r="AB202" s="36">
        <f t="shared" si="61"/>
        <v>0</v>
      </c>
      <c r="AC202" s="36">
        <f t="shared" si="61"/>
        <v>0</v>
      </c>
      <c r="AD202" s="36">
        <f t="shared" si="61"/>
        <v>0</v>
      </c>
      <c r="AE202" s="36">
        <f t="shared" si="61"/>
        <v>0</v>
      </c>
      <c r="AF202" s="36">
        <f t="shared" si="61"/>
        <v>0</v>
      </c>
      <c r="AG202" s="148">
        <f t="shared" si="61"/>
        <v>0</v>
      </c>
      <c r="AH202" s="46">
        <f t="shared" si="65"/>
        <v>0</v>
      </c>
      <c r="AI202" s="46">
        <f t="shared" si="66"/>
        <v>0</v>
      </c>
      <c r="AJ202" s="46">
        <f t="shared" si="67"/>
        <v>0</v>
      </c>
      <c r="AK202" s="47">
        <f t="shared" si="68"/>
        <v>0</v>
      </c>
    </row>
    <row r="203" spans="1:37" ht="16.5" customHeight="1">
      <c r="A203" s="48">
        <f>+'行事入力表①'!C203</f>
        <v>9</v>
      </c>
      <c r="B203" s="23" t="str">
        <f>+'行事入力表①'!D203</f>
        <v>木</v>
      </c>
      <c r="C203" s="36">
        <f>+'行事入力表①'!E203</f>
        <v>0</v>
      </c>
      <c r="D203" s="134"/>
      <c r="E203" s="134"/>
      <c r="F203" s="134"/>
      <c r="G203" s="134"/>
      <c r="H203" s="134"/>
      <c r="I203" s="134"/>
      <c r="J203" s="134"/>
      <c r="K203" s="147">
        <f t="shared" si="62"/>
        <v>0</v>
      </c>
      <c r="L203" s="36">
        <f t="shared" si="60"/>
        <v>0</v>
      </c>
      <c r="M203" s="36">
        <f t="shared" si="60"/>
        <v>0</v>
      </c>
      <c r="N203" s="36">
        <f t="shared" si="60"/>
        <v>0</v>
      </c>
      <c r="O203" s="36">
        <f t="shared" si="60"/>
        <v>0</v>
      </c>
      <c r="P203" s="36">
        <f t="shared" si="60"/>
        <v>0</v>
      </c>
      <c r="Q203" s="36">
        <f t="shared" si="60"/>
        <v>0</v>
      </c>
      <c r="R203" s="36">
        <f t="shared" si="60"/>
        <v>0</v>
      </c>
      <c r="S203" s="36">
        <f t="shared" si="60"/>
        <v>0</v>
      </c>
      <c r="T203" s="36">
        <f t="shared" si="60"/>
        <v>0</v>
      </c>
      <c r="U203" s="36">
        <f t="shared" si="60"/>
        <v>0</v>
      </c>
      <c r="V203" s="36">
        <f t="shared" si="60"/>
        <v>0</v>
      </c>
      <c r="W203" s="148">
        <f t="shared" si="60"/>
        <v>0</v>
      </c>
      <c r="X203" s="49">
        <f t="shared" si="63"/>
        <v>0</v>
      </c>
      <c r="Y203" s="147">
        <f t="shared" si="64"/>
        <v>0</v>
      </c>
      <c r="Z203" s="36">
        <f t="shared" si="61"/>
        <v>0</v>
      </c>
      <c r="AA203" s="36">
        <f t="shared" si="61"/>
        <v>0</v>
      </c>
      <c r="AB203" s="36">
        <f t="shared" si="61"/>
        <v>0</v>
      </c>
      <c r="AC203" s="36">
        <f t="shared" si="61"/>
        <v>0</v>
      </c>
      <c r="AD203" s="36">
        <f t="shared" si="61"/>
        <v>0</v>
      </c>
      <c r="AE203" s="36">
        <f t="shared" si="61"/>
        <v>0</v>
      </c>
      <c r="AF203" s="36">
        <f t="shared" si="61"/>
        <v>0</v>
      </c>
      <c r="AG203" s="148">
        <f t="shared" si="61"/>
        <v>0</v>
      </c>
      <c r="AH203" s="46">
        <f t="shared" si="65"/>
        <v>0</v>
      </c>
      <c r="AI203" s="46">
        <f t="shared" si="66"/>
        <v>0</v>
      </c>
      <c r="AJ203" s="46">
        <f t="shared" si="67"/>
        <v>0</v>
      </c>
      <c r="AK203" s="47">
        <f t="shared" si="68"/>
        <v>0</v>
      </c>
    </row>
    <row r="204" spans="1:37" ht="16.5" customHeight="1">
      <c r="A204" s="48">
        <f>+'行事入力表①'!C204</f>
        <v>10</v>
      </c>
      <c r="B204" s="23" t="str">
        <f>+'行事入力表①'!D204</f>
        <v>金</v>
      </c>
      <c r="C204" s="36">
        <f>+'行事入力表①'!E204</f>
        <v>0</v>
      </c>
      <c r="D204" s="134"/>
      <c r="E204" s="134"/>
      <c r="F204" s="134"/>
      <c r="G204" s="134"/>
      <c r="H204" s="134"/>
      <c r="I204" s="134"/>
      <c r="J204" s="134"/>
      <c r="K204" s="147">
        <f t="shared" si="62"/>
        <v>0</v>
      </c>
      <c r="L204" s="36">
        <f t="shared" si="60"/>
        <v>0</v>
      </c>
      <c r="M204" s="36">
        <f t="shared" si="60"/>
        <v>0</v>
      </c>
      <c r="N204" s="36">
        <f t="shared" si="60"/>
        <v>0</v>
      </c>
      <c r="O204" s="36">
        <f t="shared" si="60"/>
        <v>0</v>
      </c>
      <c r="P204" s="36">
        <f t="shared" si="60"/>
        <v>0</v>
      </c>
      <c r="Q204" s="36">
        <f t="shared" si="60"/>
        <v>0</v>
      </c>
      <c r="R204" s="36">
        <f t="shared" si="60"/>
        <v>0</v>
      </c>
      <c r="S204" s="36">
        <f t="shared" si="60"/>
        <v>0</v>
      </c>
      <c r="T204" s="36">
        <f t="shared" si="60"/>
        <v>0</v>
      </c>
      <c r="U204" s="36">
        <f t="shared" si="60"/>
        <v>0</v>
      </c>
      <c r="V204" s="36">
        <f t="shared" si="60"/>
        <v>0</v>
      </c>
      <c r="W204" s="148">
        <f t="shared" si="60"/>
        <v>0</v>
      </c>
      <c r="X204" s="49">
        <f t="shared" si="63"/>
        <v>0</v>
      </c>
      <c r="Y204" s="147">
        <f t="shared" si="64"/>
        <v>0</v>
      </c>
      <c r="Z204" s="36">
        <f t="shared" si="61"/>
        <v>0</v>
      </c>
      <c r="AA204" s="36">
        <f t="shared" si="61"/>
        <v>0</v>
      </c>
      <c r="AB204" s="36">
        <f t="shared" si="61"/>
        <v>0</v>
      </c>
      <c r="AC204" s="36">
        <f t="shared" si="61"/>
        <v>0</v>
      </c>
      <c r="AD204" s="36">
        <f t="shared" si="61"/>
        <v>0</v>
      </c>
      <c r="AE204" s="36">
        <f t="shared" si="61"/>
        <v>0</v>
      </c>
      <c r="AF204" s="36">
        <f t="shared" si="61"/>
        <v>0</v>
      </c>
      <c r="AG204" s="148">
        <f t="shared" si="61"/>
        <v>0</v>
      </c>
      <c r="AH204" s="46">
        <f t="shared" si="65"/>
        <v>0</v>
      </c>
      <c r="AI204" s="46">
        <f t="shared" si="66"/>
        <v>0</v>
      </c>
      <c r="AJ204" s="46">
        <f t="shared" si="67"/>
        <v>0</v>
      </c>
      <c r="AK204" s="47">
        <f t="shared" si="68"/>
        <v>0</v>
      </c>
    </row>
    <row r="205" spans="1:37" ht="16.5" customHeight="1">
      <c r="A205" s="12">
        <f>+'行事入力表①'!C205</f>
        <v>11</v>
      </c>
      <c r="B205" s="13" t="str">
        <f>+'行事入力表①'!D205</f>
        <v>土</v>
      </c>
      <c r="C205" s="14">
        <f>+'行事入力表①'!E205</f>
        <v>0</v>
      </c>
      <c r="D205" s="133" t="s">
        <v>149</v>
      </c>
      <c r="E205" s="133" t="s">
        <v>371</v>
      </c>
      <c r="F205" s="133" t="s">
        <v>371</v>
      </c>
      <c r="G205" s="133" t="s">
        <v>371</v>
      </c>
      <c r="H205" s="133" t="s">
        <v>371</v>
      </c>
      <c r="I205" s="133" t="s">
        <v>371</v>
      </c>
      <c r="J205" s="224" t="s">
        <v>371</v>
      </c>
      <c r="K205" s="146">
        <f t="shared" si="62"/>
        <v>0</v>
      </c>
      <c r="L205" s="14">
        <f t="shared" si="60"/>
        <v>0</v>
      </c>
      <c r="M205" s="14">
        <f t="shared" si="60"/>
        <v>0</v>
      </c>
      <c r="N205" s="14">
        <f t="shared" si="60"/>
        <v>0</v>
      </c>
      <c r="O205" s="14">
        <f t="shared" si="60"/>
        <v>0</v>
      </c>
      <c r="P205" s="14">
        <f t="shared" si="60"/>
        <v>0</v>
      </c>
      <c r="Q205" s="14">
        <f t="shared" si="60"/>
        <v>0</v>
      </c>
      <c r="R205" s="14">
        <f t="shared" si="60"/>
        <v>0</v>
      </c>
      <c r="S205" s="14">
        <f t="shared" si="60"/>
        <v>0</v>
      </c>
      <c r="T205" s="14">
        <f t="shared" si="60"/>
        <v>0</v>
      </c>
      <c r="U205" s="14">
        <f t="shared" si="60"/>
        <v>0</v>
      </c>
      <c r="V205" s="14">
        <f t="shared" si="60"/>
        <v>0</v>
      </c>
      <c r="W205" s="84">
        <f t="shared" si="60"/>
        <v>0</v>
      </c>
      <c r="X205" s="15">
        <f t="shared" si="63"/>
        <v>0</v>
      </c>
      <c r="Y205" s="146">
        <f t="shared" si="64"/>
        <v>0</v>
      </c>
      <c r="Z205" s="14">
        <f t="shared" si="61"/>
        <v>0</v>
      </c>
      <c r="AA205" s="14">
        <f t="shared" si="61"/>
        <v>0</v>
      </c>
      <c r="AB205" s="14">
        <f t="shared" si="61"/>
        <v>0</v>
      </c>
      <c r="AC205" s="14">
        <f t="shared" si="61"/>
        <v>0</v>
      </c>
      <c r="AD205" s="14">
        <f t="shared" si="61"/>
        <v>0</v>
      </c>
      <c r="AE205" s="14">
        <f t="shared" si="61"/>
        <v>0</v>
      </c>
      <c r="AF205" s="14">
        <f t="shared" si="61"/>
        <v>0</v>
      </c>
      <c r="AG205" s="84">
        <f t="shared" si="61"/>
        <v>0</v>
      </c>
      <c r="AH205" s="10">
        <f t="shared" si="65"/>
        <v>0</v>
      </c>
      <c r="AI205" s="10">
        <f t="shared" si="66"/>
        <v>0</v>
      </c>
      <c r="AJ205" s="10">
        <f t="shared" si="67"/>
        <v>0</v>
      </c>
      <c r="AK205" s="11">
        <f t="shared" si="68"/>
        <v>0</v>
      </c>
    </row>
    <row r="206" spans="1:37" ht="16.5" customHeight="1">
      <c r="A206" s="12">
        <f>+'行事入力表①'!C206</f>
        <v>12</v>
      </c>
      <c r="B206" s="13" t="str">
        <f>+'行事入力表①'!D206</f>
        <v>日</v>
      </c>
      <c r="C206" s="14">
        <f>+'行事入力表①'!E206</f>
        <v>0</v>
      </c>
      <c r="D206" s="133" t="s">
        <v>371</v>
      </c>
      <c r="E206" s="133" t="s">
        <v>371</v>
      </c>
      <c r="F206" s="133" t="s">
        <v>149</v>
      </c>
      <c r="G206" s="133" t="s">
        <v>149</v>
      </c>
      <c r="H206" s="133" t="s">
        <v>371</v>
      </c>
      <c r="I206" s="133" t="s">
        <v>369</v>
      </c>
      <c r="J206" s="224" t="s">
        <v>149</v>
      </c>
      <c r="K206" s="146">
        <f t="shared" si="62"/>
        <v>0</v>
      </c>
      <c r="L206" s="14">
        <f t="shared" si="60"/>
        <v>0</v>
      </c>
      <c r="M206" s="14">
        <f t="shared" si="60"/>
        <v>0</v>
      </c>
      <c r="N206" s="14">
        <f t="shared" si="60"/>
        <v>0</v>
      </c>
      <c r="O206" s="14">
        <f t="shared" si="60"/>
        <v>0</v>
      </c>
      <c r="P206" s="14">
        <f t="shared" si="60"/>
        <v>0</v>
      </c>
      <c r="Q206" s="14">
        <f t="shared" si="60"/>
        <v>0</v>
      </c>
      <c r="R206" s="14">
        <f t="shared" si="60"/>
        <v>0</v>
      </c>
      <c r="S206" s="14">
        <f t="shared" si="60"/>
        <v>0</v>
      </c>
      <c r="T206" s="14">
        <f t="shared" si="60"/>
        <v>0</v>
      </c>
      <c r="U206" s="14">
        <f t="shared" si="60"/>
        <v>0</v>
      </c>
      <c r="V206" s="14">
        <f t="shared" si="60"/>
        <v>0</v>
      </c>
      <c r="W206" s="84">
        <f t="shared" si="60"/>
        <v>0</v>
      </c>
      <c r="X206" s="15">
        <f t="shared" si="63"/>
        <v>0</v>
      </c>
      <c r="Y206" s="146">
        <f t="shared" si="64"/>
        <v>0</v>
      </c>
      <c r="Z206" s="14">
        <f t="shared" si="61"/>
        <v>0</v>
      </c>
      <c r="AA206" s="14">
        <f t="shared" si="61"/>
        <v>0</v>
      </c>
      <c r="AB206" s="14">
        <f t="shared" si="61"/>
        <v>0</v>
      </c>
      <c r="AC206" s="14">
        <f t="shared" si="61"/>
        <v>0</v>
      </c>
      <c r="AD206" s="14">
        <f t="shared" si="61"/>
        <v>0</v>
      </c>
      <c r="AE206" s="14">
        <f t="shared" si="61"/>
        <v>0</v>
      </c>
      <c r="AF206" s="14">
        <f t="shared" si="61"/>
        <v>0</v>
      </c>
      <c r="AG206" s="84">
        <f t="shared" si="61"/>
        <v>0</v>
      </c>
      <c r="AH206" s="10">
        <f t="shared" si="65"/>
        <v>0</v>
      </c>
      <c r="AI206" s="10">
        <f t="shared" si="66"/>
        <v>0</v>
      </c>
      <c r="AJ206" s="10">
        <f t="shared" si="67"/>
        <v>0</v>
      </c>
      <c r="AK206" s="11">
        <f t="shared" si="68"/>
        <v>0</v>
      </c>
    </row>
    <row r="207" spans="1:37" ht="16.5" customHeight="1">
      <c r="A207" s="48">
        <f>+'行事入力表①'!C207</f>
        <v>13</v>
      </c>
      <c r="B207" s="23" t="str">
        <f>+'行事入力表①'!D207</f>
        <v>月</v>
      </c>
      <c r="C207" s="36">
        <f>+'行事入力表①'!E207</f>
        <v>0</v>
      </c>
      <c r="D207" s="134"/>
      <c r="E207" s="134"/>
      <c r="F207" s="134"/>
      <c r="G207" s="134"/>
      <c r="H207" s="134"/>
      <c r="I207" s="134"/>
      <c r="J207" s="134"/>
      <c r="K207" s="147">
        <f t="shared" si="62"/>
        <v>0</v>
      </c>
      <c r="L207" s="36">
        <f t="shared" si="60"/>
        <v>0</v>
      </c>
      <c r="M207" s="36">
        <f t="shared" si="60"/>
        <v>0</v>
      </c>
      <c r="N207" s="36">
        <f t="shared" si="60"/>
        <v>0</v>
      </c>
      <c r="O207" s="36">
        <f t="shared" si="60"/>
        <v>0</v>
      </c>
      <c r="P207" s="36">
        <f t="shared" si="60"/>
        <v>0</v>
      </c>
      <c r="Q207" s="36">
        <f t="shared" si="60"/>
        <v>0</v>
      </c>
      <c r="R207" s="36">
        <f t="shared" si="60"/>
        <v>0</v>
      </c>
      <c r="S207" s="36">
        <f t="shared" si="60"/>
        <v>0</v>
      </c>
      <c r="T207" s="36">
        <f t="shared" si="60"/>
        <v>0</v>
      </c>
      <c r="U207" s="36">
        <f t="shared" si="60"/>
        <v>0</v>
      </c>
      <c r="V207" s="36">
        <f t="shared" si="60"/>
        <v>0</v>
      </c>
      <c r="W207" s="148">
        <f t="shared" si="60"/>
        <v>0</v>
      </c>
      <c r="X207" s="49">
        <f t="shared" si="63"/>
        <v>0</v>
      </c>
      <c r="Y207" s="147">
        <f t="shared" si="64"/>
        <v>0</v>
      </c>
      <c r="Z207" s="36">
        <f t="shared" si="61"/>
        <v>0</v>
      </c>
      <c r="AA207" s="36">
        <f t="shared" si="61"/>
        <v>0</v>
      </c>
      <c r="AB207" s="36">
        <f t="shared" si="61"/>
        <v>0</v>
      </c>
      <c r="AC207" s="36">
        <f t="shared" si="61"/>
        <v>0</v>
      </c>
      <c r="AD207" s="36">
        <f t="shared" si="61"/>
        <v>0</v>
      </c>
      <c r="AE207" s="36">
        <f t="shared" si="61"/>
        <v>0</v>
      </c>
      <c r="AF207" s="36">
        <f t="shared" si="61"/>
        <v>0</v>
      </c>
      <c r="AG207" s="148">
        <f t="shared" si="61"/>
        <v>0</v>
      </c>
      <c r="AH207" s="46">
        <f t="shared" si="65"/>
        <v>0</v>
      </c>
      <c r="AI207" s="46">
        <f t="shared" si="66"/>
        <v>0</v>
      </c>
      <c r="AJ207" s="46">
        <f t="shared" si="67"/>
        <v>0</v>
      </c>
      <c r="AK207" s="47">
        <f t="shared" si="68"/>
        <v>0</v>
      </c>
    </row>
    <row r="208" spans="1:37" ht="16.5" customHeight="1">
      <c r="A208" s="48">
        <f>+'行事入力表①'!C208</f>
        <v>14</v>
      </c>
      <c r="B208" s="23" t="str">
        <f>+'行事入力表①'!D208</f>
        <v>火</v>
      </c>
      <c r="C208" s="36">
        <f>+'行事入力表①'!E208</f>
        <v>0</v>
      </c>
      <c r="D208" s="134"/>
      <c r="E208" s="134"/>
      <c r="F208" s="134"/>
      <c r="G208" s="134"/>
      <c r="H208" s="134"/>
      <c r="I208" s="134"/>
      <c r="J208" s="134"/>
      <c r="K208" s="147">
        <f t="shared" si="62"/>
        <v>0</v>
      </c>
      <c r="L208" s="36">
        <f t="shared" si="60"/>
        <v>0</v>
      </c>
      <c r="M208" s="36">
        <f t="shared" si="60"/>
        <v>0</v>
      </c>
      <c r="N208" s="36">
        <f t="shared" si="60"/>
        <v>0</v>
      </c>
      <c r="O208" s="36">
        <f t="shared" si="60"/>
        <v>0</v>
      </c>
      <c r="P208" s="36">
        <f t="shared" si="60"/>
        <v>0</v>
      </c>
      <c r="Q208" s="36">
        <f t="shared" si="60"/>
        <v>0</v>
      </c>
      <c r="R208" s="36">
        <f t="shared" si="60"/>
        <v>0</v>
      </c>
      <c r="S208" s="36">
        <f t="shared" si="60"/>
        <v>0</v>
      </c>
      <c r="T208" s="36">
        <f t="shared" si="60"/>
        <v>0</v>
      </c>
      <c r="U208" s="36">
        <f t="shared" si="60"/>
        <v>0</v>
      </c>
      <c r="V208" s="36">
        <f t="shared" si="60"/>
        <v>0</v>
      </c>
      <c r="W208" s="148">
        <f t="shared" si="60"/>
        <v>0</v>
      </c>
      <c r="X208" s="49">
        <f t="shared" si="63"/>
        <v>0</v>
      </c>
      <c r="Y208" s="147">
        <f t="shared" si="64"/>
        <v>0</v>
      </c>
      <c r="Z208" s="36">
        <f t="shared" si="61"/>
        <v>0</v>
      </c>
      <c r="AA208" s="36">
        <f t="shared" si="61"/>
        <v>0</v>
      </c>
      <c r="AB208" s="36">
        <f t="shared" si="61"/>
        <v>0</v>
      </c>
      <c r="AC208" s="36">
        <f t="shared" si="61"/>
        <v>0</v>
      </c>
      <c r="AD208" s="36">
        <f t="shared" si="61"/>
        <v>0</v>
      </c>
      <c r="AE208" s="36">
        <f t="shared" si="61"/>
        <v>0</v>
      </c>
      <c r="AF208" s="36">
        <f t="shared" si="61"/>
        <v>0</v>
      </c>
      <c r="AG208" s="148">
        <f t="shared" si="61"/>
        <v>0</v>
      </c>
      <c r="AH208" s="46">
        <f t="shared" si="65"/>
        <v>0</v>
      </c>
      <c r="AI208" s="46">
        <f t="shared" si="66"/>
        <v>0</v>
      </c>
      <c r="AJ208" s="46">
        <f t="shared" si="67"/>
        <v>0</v>
      </c>
      <c r="AK208" s="49">
        <f>+X208+SUM(Y208:AH208)</f>
        <v>0</v>
      </c>
    </row>
    <row r="209" spans="1:37" ht="16.5" customHeight="1">
      <c r="A209" s="48">
        <f>+'行事入力表①'!C209</f>
        <v>15</v>
      </c>
      <c r="B209" s="23" t="str">
        <f>+'行事入力表①'!D209</f>
        <v>水</v>
      </c>
      <c r="C209" s="36">
        <f>+'行事入力表①'!E209</f>
        <v>0</v>
      </c>
      <c r="D209" s="134"/>
      <c r="E209" s="134"/>
      <c r="F209" s="134"/>
      <c r="G209" s="134"/>
      <c r="H209" s="134"/>
      <c r="I209" s="134"/>
      <c r="J209" s="134"/>
      <c r="K209" s="147">
        <f t="shared" si="62"/>
        <v>0</v>
      </c>
      <c r="L209" s="36">
        <f t="shared" si="60"/>
        <v>0</v>
      </c>
      <c r="M209" s="36">
        <f t="shared" si="60"/>
        <v>0</v>
      </c>
      <c r="N209" s="36">
        <f t="shared" si="60"/>
        <v>0</v>
      </c>
      <c r="O209" s="36">
        <f t="shared" si="60"/>
        <v>0</v>
      </c>
      <c r="P209" s="36">
        <f t="shared" si="60"/>
        <v>0</v>
      </c>
      <c r="Q209" s="36">
        <f t="shared" si="60"/>
        <v>0</v>
      </c>
      <c r="R209" s="36">
        <f t="shared" si="60"/>
        <v>0</v>
      </c>
      <c r="S209" s="36">
        <f t="shared" si="60"/>
        <v>0</v>
      </c>
      <c r="T209" s="36">
        <f t="shared" si="60"/>
        <v>0</v>
      </c>
      <c r="U209" s="36">
        <f t="shared" si="60"/>
        <v>0</v>
      </c>
      <c r="V209" s="36">
        <f t="shared" si="60"/>
        <v>0</v>
      </c>
      <c r="W209" s="148">
        <f t="shared" si="60"/>
        <v>0</v>
      </c>
      <c r="X209" s="49">
        <f t="shared" si="63"/>
        <v>0</v>
      </c>
      <c r="Y209" s="147">
        <f t="shared" si="64"/>
        <v>0</v>
      </c>
      <c r="Z209" s="36">
        <f t="shared" si="61"/>
        <v>0</v>
      </c>
      <c r="AA209" s="36">
        <f t="shared" si="61"/>
        <v>0</v>
      </c>
      <c r="AB209" s="36">
        <f t="shared" si="61"/>
        <v>0</v>
      </c>
      <c r="AC209" s="36">
        <f t="shared" si="61"/>
        <v>0</v>
      </c>
      <c r="AD209" s="36">
        <f t="shared" si="61"/>
        <v>0</v>
      </c>
      <c r="AE209" s="36">
        <f t="shared" si="61"/>
        <v>0</v>
      </c>
      <c r="AF209" s="36">
        <f t="shared" si="61"/>
        <v>0</v>
      </c>
      <c r="AG209" s="148">
        <f t="shared" si="61"/>
        <v>0</v>
      </c>
      <c r="AH209" s="46">
        <f t="shared" si="65"/>
        <v>0</v>
      </c>
      <c r="AI209" s="46">
        <f t="shared" si="66"/>
        <v>0</v>
      </c>
      <c r="AJ209" s="46">
        <f t="shared" si="67"/>
        <v>0</v>
      </c>
      <c r="AK209" s="49">
        <f>+X209+SUM(Y209:AH209)</f>
        <v>0</v>
      </c>
    </row>
    <row r="210" spans="1:37" ht="16.5" customHeight="1">
      <c r="A210" s="48">
        <f>+'行事入力表①'!C210</f>
        <v>16</v>
      </c>
      <c r="B210" s="23" t="str">
        <f>+'行事入力表①'!D210</f>
        <v>木</v>
      </c>
      <c r="C210" s="36">
        <f>+'行事入力表①'!E210</f>
        <v>0</v>
      </c>
      <c r="D210" s="134"/>
      <c r="E210" s="134"/>
      <c r="F210" s="134"/>
      <c r="G210" s="134"/>
      <c r="H210" s="134"/>
      <c r="I210" s="134"/>
      <c r="J210" s="134"/>
      <c r="K210" s="147">
        <f t="shared" si="62"/>
        <v>0</v>
      </c>
      <c r="L210" s="36">
        <f t="shared" si="60"/>
        <v>0</v>
      </c>
      <c r="M210" s="36">
        <f t="shared" si="60"/>
        <v>0</v>
      </c>
      <c r="N210" s="36">
        <f t="shared" si="60"/>
        <v>0</v>
      </c>
      <c r="O210" s="36">
        <f t="shared" si="60"/>
        <v>0</v>
      </c>
      <c r="P210" s="36">
        <f t="shared" si="60"/>
        <v>0</v>
      </c>
      <c r="Q210" s="36">
        <f t="shared" si="60"/>
        <v>0</v>
      </c>
      <c r="R210" s="36">
        <f t="shared" si="60"/>
        <v>0</v>
      </c>
      <c r="S210" s="36">
        <f t="shared" si="60"/>
        <v>0</v>
      </c>
      <c r="T210" s="36">
        <f t="shared" si="60"/>
        <v>0</v>
      </c>
      <c r="U210" s="36">
        <f t="shared" si="60"/>
        <v>0</v>
      </c>
      <c r="V210" s="36">
        <f t="shared" si="60"/>
        <v>0</v>
      </c>
      <c r="W210" s="148">
        <f t="shared" si="60"/>
        <v>0</v>
      </c>
      <c r="X210" s="49">
        <f t="shared" si="63"/>
        <v>0</v>
      </c>
      <c r="Y210" s="147">
        <f t="shared" si="64"/>
        <v>0</v>
      </c>
      <c r="Z210" s="36">
        <f t="shared" si="61"/>
        <v>0</v>
      </c>
      <c r="AA210" s="36">
        <f t="shared" si="61"/>
        <v>0</v>
      </c>
      <c r="AB210" s="36">
        <f t="shared" si="61"/>
        <v>0</v>
      </c>
      <c r="AC210" s="36">
        <f t="shared" si="61"/>
        <v>0</v>
      </c>
      <c r="AD210" s="36">
        <f t="shared" si="61"/>
        <v>0</v>
      </c>
      <c r="AE210" s="36">
        <f t="shared" si="61"/>
        <v>0</v>
      </c>
      <c r="AF210" s="36">
        <f t="shared" si="61"/>
        <v>0</v>
      </c>
      <c r="AG210" s="148">
        <f t="shared" si="61"/>
        <v>0</v>
      </c>
      <c r="AH210" s="46">
        <f t="shared" si="65"/>
        <v>0</v>
      </c>
      <c r="AI210" s="46">
        <f t="shared" si="66"/>
        <v>0</v>
      </c>
      <c r="AJ210" s="46">
        <f t="shared" si="67"/>
        <v>0</v>
      </c>
      <c r="AK210" s="49">
        <f aca="true" t="shared" si="69" ref="AK210:AK225">+X210+SUM(Y210:AH210)</f>
        <v>0</v>
      </c>
    </row>
    <row r="211" spans="1:37" ht="16.5" customHeight="1">
      <c r="A211" s="48">
        <f>+'行事入力表①'!C211</f>
        <v>17</v>
      </c>
      <c r="B211" s="23" t="str">
        <f>+'行事入力表①'!D211</f>
        <v>金</v>
      </c>
      <c r="C211" s="36">
        <f>+'行事入力表①'!E211</f>
        <v>0</v>
      </c>
      <c r="D211" s="134"/>
      <c r="E211" s="134"/>
      <c r="F211" s="134"/>
      <c r="G211" s="134"/>
      <c r="H211" s="134"/>
      <c r="I211" s="134"/>
      <c r="J211" s="134"/>
      <c r="K211" s="147">
        <f t="shared" si="62"/>
        <v>0</v>
      </c>
      <c r="L211" s="36">
        <f t="shared" si="62"/>
        <v>0</v>
      </c>
      <c r="M211" s="36">
        <f t="shared" si="62"/>
        <v>0</v>
      </c>
      <c r="N211" s="36">
        <f t="shared" si="62"/>
        <v>0</v>
      </c>
      <c r="O211" s="36">
        <f t="shared" si="62"/>
        <v>0</v>
      </c>
      <c r="P211" s="36">
        <f t="shared" si="62"/>
        <v>0</v>
      </c>
      <c r="Q211" s="36">
        <f t="shared" si="62"/>
        <v>0</v>
      </c>
      <c r="R211" s="36">
        <f t="shared" si="62"/>
        <v>0</v>
      </c>
      <c r="S211" s="36">
        <f t="shared" si="62"/>
        <v>0</v>
      </c>
      <c r="T211" s="36">
        <f t="shared" si="62"/>
        <v>0</v>
      </c>
      <c r="U211" s="36">
        <f t="shared" si="62"/>
        <v>0</v>
      </c>
      <c r="V211" s="36">
        <f t="shared" si="62"/>
        <v>0</v>
      </c>
      <c r="W211" s="148">
        <f t="shared" si="62"/>
        <v>0</v>
      </c>
      <c r="X211" s="49">
        <f t="shared" si="63"/>
        <v>0</v>
      </c>
      <c r="Y211" s="147">
        <f t="shared" si="64"/>
        <v>0</v>
      </c>
      <c r="Z211" s="36">
        <f t="shared" si="64"/>
        <v>0</v>
      </c>
      <c r="AA211" s="36">
        <f t="shared" si="64"/>
        <v>0</v>
      </c>
      <c r="AB211" s="36">
        <f t="shared" si="64"/>
        <v>0</v>
      </c>
      <c r="AC211" s="36">
        <f t="shared" si="64"/>
        <v>0</v>
      </c>
      <c r="AD211" s="36">
        <f t="shared" si="64"/>
        <v>0</v>
      </c>
      <c r="AE211" s="36">
        <f t="shared" si="64"/>
        <v>0</v>
      </c>
      <c r="AF211" s="36">
        <f t="shared" si="64"/>
        <v>0</v>
      </c>
      <c r="AG211" s="148">
        <f t="shared" si="64"/>
        <v>0</v>
      </c>
      <c r="AH211" s="46">
        <f t="shared" si="65"/>
        <v>0</v>
      </c>
      <c r="AI211" s="46">
        <f t="shared" si="66"/>
        <v>0</v>
      </c>
      <c r="AJ211" s="46">
        <f t="shared" si="67"/>
        <v>0</v>
      </c>
      <c r="AK211" s="49">
        <f t="shared" si="69"/>
        <v>0</v>
      </c>
    </row>
    <row r="212" spans="1:37" ht="16.5" customHeight="1">
      <c r="A212" s="12">
        <f>+'行事入力表①'!C212</f>
        <v>18</v>
      </c>
      <c r="B212" s="13" t="str">
        <f>+'行事入力表①'!D212</f>
        <v>土</v>
      </c>
      <c r="C212" s="14">
        <f>+'行事入力表①'!E212</f>
        <v>0</v>
      </c>
      <c r="D212" s="133" t="s">
        <v>149</v>
      </c>
      <c r="E212" s="133" t="s">
        <v>371</v>
      </c>
      <c r="F212" s="133" t="s">
        <v>371</v>
      </c>
      <c r="G212" s="133" t="s">
        <v>371</v>
      </c>
      <c r="H212" s="133" t="s">
        <v>371</v>
      </c>
      <c r="I212" s="133" t="s">
        <v>371</v>
      </c>
      <c r="J212" s="224" t="s">
        <v>371</v>
      </c>
      <c r="K212" s="146">
        <f t="shared" si="62"/>
        <v>0</v>
      </c>
      <c r="L212" s="14">
        <f t="shared" si="62"/>
        <v>0</v>
      </c>
      <c r="M212" s="14">
        <f t="shared" si="62"/>
        <v>0</v>
      </c>
      <c r="N212" s="14">
        <f t="shared" si="62"/>
        <v>0</v>
      </c>
      <c r="O212" s="14">
        <f t="shared" si="62"/>
        <v>0</v>
      </c>
      <c r="P212" s="14">
        <f t="shared" si="62"/>
        <v>0</v>
      </c>
      <c r="Q212" s="14">
        <f t="shared" si="62"/>
        <v>0</v>
      </c>
      <c r="R212" s="14">
        <f t="shared" si="62"/>
        <v>0</v>
      </c>
      <c r="S212" s="14">
        <f t="shared" si="62"/>
        <v>0</v>
      </c>
      <c r="T212" s="14">
        <f t="shared" si="62"/>
        <v>0</v>
      </c>
      <c r="U212" s="14">
        <f t="shared" si="62"/>
        <v>0</v>
      </c>
      <c r="V212" s="14">
        <f t="shared" si="62"/>
        <v>0</v>
      </c>
      <c r="W212" s="84">
        <f t="shared" si="62"/>
        <v>0</v>
      </c>
      <c r="X212" s="15">
        <f t="shared" si="63"/>
        <v>0</v>
      </c>
      <c r="Y212" s="146">
        <f t="shared" si="64"/>
        <v>0</v>
      </c>
      <c r="Z212" s="14">
        <f t="shared" si="64"/>
        <v>0</v>
      </c>
      <c r="AA212" s="14">
        <f t="shared" si="64"/>
        <v>0</v>
      </c>
      <c r="AB212" s="14">
        <f t="shared" si="64"/>
        <v>0</v>
      </c>
      <c r="AC212" s="14">
        <f t="shared" si="64"/>
        <v>0</v>
      </c>
      <c r="AD212" s="14">
        <f t="shared" si="64"/>
        <v>0</v>
      </c>
      <c r="AE212" s="14">
        <f t="shared" si="64"/>
        <v>0</v>
      </c>
      <c r="AF212" s="14">
        <f t="shared" si="64"/>
        <v>0</v>
      </c>
      <c r="AG212" s="84">
        <f t="shared" si="64"/>
        <v>0</v>
      </c>
      <c r="AH212" s="10">
        <f t="shared" si="65"/>
        <v>0</v>
      </c>
      <c r="AI212" s="10">
        <f t="shared" si="66"/>
        <v>0</v>
      </c>
      <c r="AJ212" s="10">
        <f t="shared" si="67"/>
        <v>0</v>
      </c>
      <c r="AK212" s="11">
        <f t="shared" si="69"/>
        <v>0</v>
      </c>
    </row>
    <row r="213" spans="1:37" ht="16.5" customHeight="1">
      <c r="A213" s="12">
        <f>+'行事入力表①'!C213</f>
        <v>19</v>
      </c>
      <c r="B213" s="13" t="str">
        <f>+'行事入力表①'!D213</f>
        <v>日</v>
      </c>
      <c r="C213" s="14">
        <f>+'行事入力表①'!E213</f>
        <v>0</v>
      </c>
      <c r="D213" s="133" t="s">
        <v>371</v>
      </c>
      <c r="E213" s="133" t="s">
        <v>371</v>
      </c>
      <c r="F213" s="133" t="s">
        <v>149</v>
      </c>
      <c r="G213" s="133" t="s">
        <v>149</v>
      </c>
      <c r="H213" s="133" t="s">
        <v>371</v>
      </c>
      <c r="I213" s="133" t="s">
        <v>369</v>
      </c>
      <c r="J213" s="224" t="s">
        <v>149</v>
      </c>
      <c r="K213" s="146">
        <f t="shared" si="62"/>
        <v>0</v>
      </c>
      <c r="L213" s="14">
        <f t="shared" si="62"/>
        <v>0</v>
      </c>
      <c r="M213" s="14">
        <f t="shared" si="62"/>
        <v>0</v>
      </c>
      <c r="N213" s="14">
        <f t="shared" si="62"/>
        <v>0</v>
      </c>
      <c r="O213" s="14">
        <f t="shared" si="62"/>
        <v>0</v>
      </c>
      <c r="P213" s="14">
        <f t="shared" si="62"/>
        <v>0</v>
      </c>
      <c r="Q213" s="14">
        <f t="shared" si="62"/>
        <v>0</v>
      </c>
      <c r="R213" s="14">
        <f t="shared" si="62"/>
        <v>0</v>
      </c>
      <c r="S213" s="14">
        <f t="shared" si="62"/>
        <v>0</v>
      </c>
      <c r="T213" s="14">
        <f t="shared" si="62"/>
        <v>0</v>
      </c>
      <c r="U213" s="14">
        <f t="shared" si="62"/>
        <v>0</v>
      </c>
      <c r="V213" s="14">
        <f t="shared" si="62"/>
        <v>0</v>
      </c>
      <c r="W213" s="84">
        <f t="shared" si="62"/>
        <v>0</v>
      </c>
      <c r="X213" s="15">
        <f t="shared" si="63"/>
        <v>0</v>
      </c>
      <c r="Y213" s="146">
        <f t="shared" si="64"/>
        <v>0</v>
      </c>
      <c r="Z213" s="14">
        <f t="shared" si="64"/>
        <v>0</v>
      </c>
      <c r="AA213" s="14">
        <f t="shared" si="64"/>
        <v>0</v>
      </c>
      <c r="AB213" s="14">
        <f t="shared" si="64"/>
        <v>0</v>
      </c>
      <c r="AC213" s="14">
        <f t="shared" si="64"/>
        <v>0</v>
      </c>
      <c r="AD213" s="14">
        <f t="shared" si="64"/>
        <v>0</v>
      </c>
      <c r="AE213" s="14">
        <f t="shared" si="64"/>
        <v>0</v>
      </c>
      <c r="AF213" s="14">
        <f t="shared" si="64"/>
        <v>0</v>
      </c>
      <c r="AG213" s="84">
        <f t="shared" si="64"/>
        <v>0</v>
      </c>
      <c r="AH213" s="10">
        <f t="shared" si="65"/>
        <v>0</v>
      </c>
      <c r="AI213" s="10">
        <f t="shared" si="66"/>
        <v>0</v>
      </c>
      <c r="AJ213" s="10">
        <f t="shared" si="67"/>
        <v>0</v>
      </c>
      <c r="AK213" s="11">
        <f t="shared" si="69"/>
        <v>0</v>
      </c>
    </row>
    <row r="214" spans="1:37" ht="16.5" customHeight="1">
      <c r="A214" s="12">
        <f>+'行事入力表①'!C214</f>
        <v>20</v>
      </c>
      <c r="B214" s="13" t="str">
        <f>+'行事入力表①'!D214</f>
        <v>月</v>
      </c>
      <c r="C214" s="14" t="str">
        <f>+'行事入力表①'!E214</f>
        <v>敬老の日</v>
      </c>
      <c r="D214" s="133" t="s">
        <v>149</v>
      </c>
      <c r="E214" s="133" t="s">
        <v>371</v>
      </c>
      <c r="F214" s="133" t="s">
        <v>371</v>
      </c>
      <c r="G214" s="133" t="s">
        <v>371</v>
      </c>
      <c r="H214" s="133" t="s">
        <v>371</v>
      </c>
      <c r="I214" s="133" t="s">
        <v>371</v>
      </c>
      <c r="J214" s="224" t="s">
        <v>371</v>
      </c>
      <c r="K214" s="146">
        <f t="shared" si="62"/>
        <v>0</v>
      </c>
      <c r="L214" s="14">
        <f t="shared" si="62"/>
        <v>0</v>
      </c>
      <c r="M214" s="14">
        <f t="shared" si="62"/>
        <v>0</v>
      </c>
      <c r="N214" s="14">
        <f t="shared" si="62"/>
        <v>0</v>
      </c>
      <c r="O214" s="14">
        <f t="shared" si="62"/>
        <v>0</v>
      </c>
      <c r="P214" s="14">
        <f t="shared" si="62"/>
        <v>0</v>
      </c>
      <c r="Q214" s="14">
        <f t="shared" si="62"/>
        <v>0</v>
      </c>
      <c r="R214" s="14">
        <f t="shared" si="62"/>
        <v>0</v>
      </c>
      <c r="S214" s="14">
        <f t="shared" si="62"/>
        <v>0</v>
      </c>
      <c r="T214" s="14">
        <f t="shared" si="62"/>
        <v>0</v>
      </c>
      <c r="U214" s="14">
        <f t="shared" si="62"/>
        <v>0</v>
      </c>
      <c r="V214" s="14">
        <f t="shared" si="62"/>
        <v>0</v>
      </c>
      <c r="W214" s="84">
        <f t="shared" si="62"/>
        <v>0</v>
      </c>
      <c r="X214" s="15">
        <f t="shared" si="63"/>
        <v>0</v>
      </c>
      <c r="Y214" s="146">
        <f t="shared" si="64"/>
        <v>0</v>
      </c>
      <c r="Z214" s="14">
        <f t="shared" si="64"/>
        <v>0</v>
      </c>
      <c r="AA214" s="14">
        <f t="shared" si="64"/>
        <v>0</v>
      </c>
      <c r="AB214" s="14">
        <f t="shared" si="64"/>
        <v>0</v>
      </c>
      <c r="AC214" s="14">
        <f t="shared" si="64"/>
        <v>0</v>
      </c>
      <c r="AD214" s="14">
        <f t="shared" si="64"/>
        <v>0</v>
      </c>
      <c r="AE214" s="14">
        <f t="shared" si="64"/>
        <v>0</v>
      </c>
      <c r="AF214" s="14">
        <f t="shared" si="64"/>
        <v>0</v>
      </c>
      <c r="AG214" s="84">
        <f t="shared" si="64"/>
        <v>0</v>
      </c>
      <c r="AH214" s="10">
        <f t="shared" si="65"/>
        <v>0</v>
      </c>
      <c r="AI214" s="10">
        <f t="shared" si="66"/>
        <v>0</v>
      </c>
      <c r="AJ214" s="10">
        <f t="shared" si="67"/>
        <v>0</v>
      </c>
      <c r="AK214" s="11">
        <f t="shared" si="69"/>
        <v>0</v>
      </c>
    </row>
    <row r="215" spans="1:37" ht="16.5" customHeight="1">
      <c r="A215" s="48">
        <f>+'行事入力表①'!C215</f>
        <v>21</v>
      </c>
      <c r="B215" s="23" t="str">
        <f>+'行事入力表①'!D215</f>
        <v>火</v>
      </c>
      <c r="C215" s="36">
        <f>+'行事入力表①'!E215</f>
        <v>0</v>
      </c>
      <c r="D215" s="134"/>
      <c r="E215" s="134"/>
      <c r="F215" s="134"/>
      <c r="G215" s="134"/>
      <c r="H215" s="134"/>
      <c r="I215" s="134"/>
      <c r="J215" s="134"/>
      <c r="K215" s="147">
        <f t="shared" si="62"/>
        <v>0</v>
      </c>
      <c r="L215" s="36">
        <f t="shared" si="62"/>
        <v>0</v>
      </c>
      <c r="M215" s="36">
        <f t="shared" si="62"/>
        <v>0</v>
      </c>
      <c r="N215" s="36">
        <f t="shared" si="62"/>
        <v>0</v>
      </c>
      <c r="O215" s="36">
        <f t="shared" si="62"/>
        <v>0</v>
      </c>
      <c r="P215" s="36">
        <f t="shared" si="62"/>
        <v>0</v>
      </c>
      <c r="Q215" s="36">
        <f t="shared" si="62"/>
        <v>0</v>
      </c>
      <c r="R215" s="36">
        <f t="shared" si="62"/>
        <v>0</v>
      </c>
      <c r="S215" s="36">
        <f t="shared" si="62"/>
        <v>0</v>
      </c>
      <c r="T215" s="36">
        <f t="shared" si="62"/>
        <v>0</v>
      </c>
      <c r="U215" s="36">
        <f t="shared" si="62"/>
        <v>0</v>
      </c>
      <c r="V215" s="36">
        <f t="shared" si="62"/>
        <v>0</v>
      </c>
      <c r="W215" s="148">
        <f t="shared" si="62"/>
        <v>0</v>
      </c>
      <c r="X215" s="49">
        <f t="shared" si="63"/>
        <v>0</v>
      </c>
      <c r="Y215" s="147">
        <f t="shared" si="64"/>
        <v>0</v>
      </c>
      <c r="Z215" s="36">
        <f t="shared" si="64"/>
        <v>0</v>
      </c>
      <c r="AA215" s="36">
        <f t="shared" si="64"/>
        <v>0</v>
      </c>
      <c r="AB215" s="36">
        <f t="shared" si="64"/>
        <v>0</v>
      </c>
      <c r="AC215" s="36">
        <f t="shared" si="64"/>
        <v>0</v>
      </c>
      <c r="AD215" s="36">
        <f t="shared" si="64"/>
        <v>0</v>
      </c>
      <c r="AE215" s="36">
        <f t="shared" si="64"/>
        <v>0</v>
      </c>
      <c r="AF215" s="36">
        <f t="shared" si="64"/>
        <v>0</v>
      </c>
      <c r="AG215" s="148">
        <f t="shared" si="64"/>
        <v>0</v>
      </c>
      <c r="AH215" s="46">
        <f t="shared" si="65"/>
        <v>0</v>
      </c>
      <c r="AI215" s="46">
        <f t="shared" si="66"/>
        <v>0</v>
      </c>
      <c r="AJ215" s="46">
        <f t="shared" si="67"/>
        <v>0</v>
      </c>
      <c r="AK215" s="49">
        <f t="shared" si="69"/>
        <v>0</v>
      </c>
    </row>
    <row r="216" spans="1:37" ht="16.5" customHeight="1">
      <c r="A216" s="48">
        <f>+'行事入力表①'!C216</f>
        <v>22</v>
      </c>
      <c r="B216" s="23" t="str">
        <f>+'行事入力表①'!D216</f>
        <v>水</v>
      </c>
      <c r="C216" s="36">
        <f>+'行事入力表①'!E216</f>
        <v>0</v>
      </c>
      <c r="D216" s="134"/>
      <c r="E216" s="134"/>
      <c r="F216" s="134"/>
      <c r="G216" s="134"/>
      <c r="H216" s="134"/>
      <c r="I216" s="134"/>
      <c r="J216" s="134"/>
      <c r="K216" s="147">
        <f t="shared" si="62"/>
        <v>0</v>
      </c>
      <c r="L216" s="36">
        <f t="shared" si="62"/>
        <v>0</v>
      </c>
      <c r="M216" s="36">
        <f t="shared" si="62"/>
        <v>0</v>
      </c>
      <c r="N216" s="36">
        <f t="shared" si="62"/>
        <v>0</v>
      </c>
      <c r="O216" s="36">
        <f t="shared" si="62"/>
        <v>0</v>
      </c>
      <c r="P216" s="36">
        <f t="shared" si="62"/>
        <v>0</v>
      </c>
      <c r="Q216" s="36">
        <f t="shared" si="62"/>
        <v>0</v>
      </c>
      <c r="R216" s="36">
        <f t="shared" si="62"/>
        <v>0</v>
      </c>
      <c r="S216" s="36">
        <f t="shared" si="62"/>
        <v>0</v>
      </c>
      <c r="T216" s="36">
        <f t="shared" si="62"/>
        <v>0</v>
      </c>
      <c r="U216" s="36">
        <f t="shared" si="62"/>
        <v>0</v>
      </c>
      <c r="V216" s="36">
        <f t="shared" si="62"/>
        <v>0</v>
      </c>
      <c r="W216" s="148">
        <f t="shared" si="62"/>
        <v>0</v>
      </c>
      <c r="X216" s="49">
        <f t="shared" si="63"/>
        <v>0</v>
      </c>
      <c r="Y216" s="147">
        <f t="shared" si="64"/>
        <v>0</v>
      </c>
      <c r="Z216" s="36">
        <f t="shared" si="64"/>
        <v>0</v>
      </c>
      <c r="AA216" s="36">
        <f t="shared" si="64"/>
        <v>0</v>
      </c>
      <c r="AB216" s="36">
        <f t="shared" si="64"/>
        <v>0</v>
      </c>
      <c r="AC216" s="36">
        <f t="shared" si="64"/>
        <v>0</v>
      </c>
      <c r="AD216" s="36">
        <f t="shared" si="64"/>
        <v>0</v>
      </c>
      <c r="AE216" s="36">
        <f t="shared" si="64"/>
        <v>0</v>
      </c>
      <c r="AF216" s="36">
        <f t="shared" si="64"/>
        <v>0</v>
      </c>
      <c r="AG216" s="148">
        <f t="shared" si="64"/>
        <v>0</v>
      </c>
      <c r="AH216" s="46">
        <f t="shared" si="65"/>
        <v>0</v>
      </c>
      <c r="AI216" s="46">
        <f t="shared" si="66"/>
        <v>0</v>
      </c>
      <c r="AJ216" s="46">
        <f t="shared" si="67"/>
        <v>0</v>
      </c>
      <c r="AK216" s="49">
        <f t="shared" si="69"/>
        <v>0</v>
      </c>
    </row>
    <row r="217" spans="1:37" ht="16.5" customHeight="1">
      <c r="A217" s="12">
        <f>+'行事入力表①'!C217</f>
        <v>23</v>
      </c>
      <c r="B217" s="13" t="str">
        <f>+'行事入力表①'!D217</f>
        <v>木</v>
      </c>
      <c r="C217" s="14" t="str">
        <f>+'行事入力表①'!E217</f>
        <v>秋分の日</v>
      </c>
      <c r="D217" s="133" t="s">
        <v>371</v>
      </c>
      <c r="E217" s="133" t="s">
        <v>371</v>
      </c>
      <c r="F217" s="133" t="s">
        <v>149</v>
      </c>
      <c r="G217" s="133" t="s">
        <v>149</v>
      </c>
      <c r="H217" s="133" t="s">
        <v>371</v>
      </c>
      <c r="I217" s="133" t="s">
        <v>369</v>
      </c>
      <c r="J217" s="224" t="s">
        <v>149</v>
      </c>
      <c r="K217" s="146">
        <f t="shared" si="62"/>
        <v>0</v>
      </c>
      <c r="L217" s="14">
        <f t="shared" si="62"/>
        <v>0</v>
      </c>
      <c r="M217" s="14">
        <f t="shared" si="62"/>
        <v>0</v>
      </c>
      <c r="N217" s="14">
        <f t="shared" si="62"/>
        <v>0</v>
      </c>
      <c r="O217" s="14">
        <f t="shared" si="62"/>
        <v>0</v>
      </c>
      <c r="P217" s="14">
        <f t="shared" si="62"/>
        <v>0</v>
      </c>
      <c r="Q217" s="14">
        <f t="shared" si="62"/>
        <v>0</v>
      </c>
      <c r="R217" s="14">
        <f t="shared" si="62"/>
        <v>0</v>
      </c>
      <c r="S217" s="14">
        <f t="shared" si="62"/>
        <v>0</v>
      </c>
      <c r="T217" s="14">
        <f t="shared" si="62"/>
        <v>0</v>
      </c>
      <c r="U217" s="14">
        <f t="shared" si="62"/>
        <v>0</v>
      </c>
      <c r="V217" s="14">
        <f t="shared" si="62"/>
        <v>0</v>
      </c>
      <c r="W217" s="84">
        <f t="shared" si="62"/>
        <v>0</v>
      </c>
      <c r="X217" s="15">
        <f t="shared" si="63"/>
        <v>0</v>
      </c>
      <c r="Y217" s="146">
        <f t="shared" si="64"/>
        <v>0</v>
      </c>
      <c r="Z217" s="14">
        <f t="shared" si="64"/>
        <v>0</v>
      </c>
      <c r="AA217" s="14">
        <f t="shared" si="64"/>
        <v>0</v>
      </c>
      <c r="AB217" s="14">
        <f t="shared" si="64"/>
        <v>0</v>
      </c>
      <c r="AC217" s="14">
        <f t="shared" si="64"/>
        <v>0</v>
      </c>
      <c r="AD217" s="14">
        <f t="shared" si="64"/>
        <v>0</v>
      </c>
      <c r="AE217" s="14">
        <f t="shared" si="64"/>
        <v>0</v>
      </c>
      <c r="AF217" s="14">
        <f t="shared" si="64"/>
        <v>0</v>
      </c>
      <c r="AG217" s="84">
        <f t="shared" si="64"/>
        <v>0</v>
      </c>
      <c r="AH217" s="10">
        <f t="shared" si="65"/>
        <v>0</v>
      </c>
      <c r="AI217" s="10">
        <f t="shared" si="66"/>
        <v>0</v>
      </c>
      <c r="AJ217" s="10">
        <f t="shared" si="67"/>
        <v>0</v>
      </c>
      <c r="AK217" s="11">
        <f t="shared" si="69"/>
        <v>0</v>
      </c>
    </row>
    <row r="218" spans="1:37" ht="16.5" customHeight="1">
      <c r="A218" s="48">
        <f>+'行事入力表①'!C218</f>
        <v>24</v>
      </c>
      <c r="B218" s="23" t="str">
        <f>+'行事入力表①'!D218</f>
        <v>金</v>
      </c>
      <c r="C218" s="36">
        <f>+'行事入力表①'!E218</f>
        <v>0</v>
      </c>
      <c r="D218" s="134"/>
      <c r="E218" s="134"/>
      <c r="F218" s="134"/>
      <c r="G218" s="134"/>
      <c r="H218" s="134"/>
      <c r="I218" s="134"/>
      <c r="J218" s="134"/>
      <c r="K218" s="147">
        <f t="shared" si="62"/>
        <v>0</v>
      </c>
      <c r="L218" s="36">
        <f t="shared" si="62"/>
        <v>0</v>
      </c>
      <c r="M218" s="36">
        <f t="shared" si="62"/>
        <v>0</v>
      </c>
      <c r="N218" s="36">
        <f t="shared" si="62"/>
        <v>0</v>
      </c>
      <c r="O218" s="36">
        <f t="shared" si="62"/>
        <v>0</v>
      </c>
      <c r="P218" s="36">
        <f t="shared" si="62"/>
        <v>0</v>
      </c>
      <c r="Q218" s="36">
        <f t="shared" si="62"/>
        <v>0</v>
      </c>
      <c r="R218" s="36">
        <f t="shared" si="62"/>
        <v>0</v>
      </c>
      <c r="S218" s="36">
        <f t="shared" si="62"/>
        <v>0</v>
      </c>
      <c r="T218" s="36">
        <f t="shared" si="62"/>
        <v>0</v>
      </c>
      <c r="U218" s="36">
        <f t="shared" si="62"/>
        <v>0</v>
      </c>
      <c r="V218" s="36">
        <f t="shared" si="62"/>
        <v>0</v>
      </c>
      <c r="W218" s="148">
        <f t="shared" si="62"/>
        <v>0</v>
      </c>
      <c r="X218" s="49">
        <f t="shared" si="63"/>
        <v>0</v>
      </c>
      <c r="Y218" s="147">
        <f t="shared" si="64"/>
        <v>0</v>
      </c>
      <c r="Z218" s="36">
        <f t="shared" si="64"/>
        <v>0</v>
      </c>
      <c r="AA218" s="36">
        <f t="shared" si="64"/>
        <v>0</v>
      </c>
      <c r="AB218" s="36">
        <f t="shared" si="64"/>
        <v>0</v>
      </c>
      <c r="AC218" s="36">
        <f t="shared" si="64"/>
        <v>0</v>
      </c>
      <c r="AD218" s="36">
        <f t="shared" si="64"/>
        <v>0</v>
      </c>
      <c r="AE218" s="36">
        <f t="shared" si="64"/>
        <v>0</v>
      </c>
      <c r="AF218" s="36">
        <f t="shared" si="64"/>
        <v>0</v>
      </c>
      <c r="AG218" s="148">
        <f t="shared" si="64"/>
        <v>0</v>
      </c>
      <c r="AH218" s="46">
        <f t="shared" si="65"/>
        <v>0</v>
      </c>
      <c r="AI218" s="46">
        <f t="shared" si="66"/>
        <v>0</v>
      </c>
      <c r="AJ218" s="46">
        <f t="shared" si="67"/>
        <v>0</v>
      </c>
      <c r="AK218" s="49">
        <f t="shared" si="69"/>
        <v>0</v>
      </c>
    </row>
    <row r="219" spans="1:37" ht="16.5" customHeight="1">
      <c r="A219" s="12">
        <f>+'行事入力表①'!C219</f>
        <v>25</v>
      </c>
      <c r="B219" s="13" t="str">
        <f>+'行事入力表①'!D219</f>
        <v>土</v>
      </c>
      <c r="C219" s="14">
        <f>+'行事入力表①'!E219</f>
        <v>0</v>
      </c>
      <c r="D219" s="133" t="s">
        <v>149</v>
      </c>
      <c r="E219" s="133" t="s">
        <v>371</v>
      </c>
      <c r="F219" s="133" t="s">
        <v>371</v>
      </c>
      <c r="G219" s="133" t="s">
        <v>371</v>
      </c>
      <c r="H219" s="133" t="s">
        <v>371</v>
      </c>
      <c r="I219" s="133" t="s">
        <v>371</v>
      </c>
      <c r="J219" s="224" t="s">
        <v>371</v>
      </c>
      <c r="K219" s="146">
        <f t="shared" si="62"/>
        <v>0</v>
      </c>
      <c r="L219" s="14">
        <f t="shared" si="62"/>
        <v>0</v>
      </c>
      <c r="M219" s="14">
        <f t="shared" si="62"/>
        <v>0</v>
      </c>
      <c r="N219" s="14">
        <f t="shared" si="62"/>
        <v>0</v>
      </c>
      <c r="O219" s="14">
        <f t="shared" si="62"/>
        <v>0</v>
      </c>
      <c r="P219" s="14">
        <f t="shared" si="62"/>
        <v>0</v>
      </c>
      <c r="Q219" s="14">
        <f t="shared" si="62"/>
        <v>0</v>
      </c>
      <c r="R219" s="14">
        <f t="shared" si="62"/>
        <v>0</v>
      </c>
      <c r="S219" s="14">
        <f t="shared" si="62"/>
        <v>0</v>
      </c>
      <c r="T219" s="14">
        <f t="shared" si="62"/>
        <v>0</v>
      </c>
      <c r="U219" s="14">
        <f t="shared" si="62"/>
        <v>0</v>
      </c>
      <c r="V219" s="14">
        <f t="shared" si="62"/>
        <v>0</v>
      </c>
      <c r="W219" s="84">
        <f t="shared" si="62"/>
        <v>0</v>
      </c>
      <c r="X219" s="15">
        <f t="shared" si="63"/>
        <v>0</v>
      </c>
      <c r="Y219" s="146">
        <f t="shared" si="64"/>
        <v>0</v>
      </c>
      <c r="Z219" s="14">
        <f t="shared" si="64"/>
        <v>0</v>
      </c>
      <c r="AA219" s="14">
        <f t="shared" si="64"/>
        <v>0</v>
      </c>
      <c r="AB219" s="14">
        <f t="shared" si="64"/>
        <v>0</v>
      </c>
      <c r="AC219" s="14">
        <f t="shared" si="64"/>
        <v>0</v>
      </c>
      <c r="AD219" s="14">
        <f t="shared" si="64"/>
        <v>0</v>
      </c>
      <c r="AE219" s="14">
        <f t="shared" si="64"/>
        <v>0</v>
      </c>
      <c r="AF219" s="14">
        <f t="shared" si="64"/>
        <v>0</v>
      </c>
      <c r="AG219" s="84">
        <f t="shared" si="64"/>
        <v>0</v>
      </c>
      <c r="AH219" s="10">
        <f t="shared" si="65"/>
        <v>0</v>
      </c>
      <c r="AI219" s="10">
        <f t="shared" si="66"/>
        <v>0</v>
      </c>
      <c r="AJ219" s="10">
        <f t="shared" si="67"/>
        <v>0</v>
      </c>
      <c r="AK219" s="11">
        <f t="shared" si="69"/>
        <v>0</v>
      </c>
    </row>
    <row r="220" spans="1:37" ht="16.5" customHeight="1">
      <c r="A220" s="12">
        <f>+'行事入力表①'!C220</f>
        <v>26</v>
      </c>
      <c r="B220" s="13" t="str">
        <f>+'行事入力表①'!D220</f>
        <v>日</v>
      </c>
      <c r="C220" s="14">
        <f>+'行事入力表①'!E220</f>
        <v>0</v>
      </c>
      <c r="D220" s="133" t="s">
        <v>371</v>
      </c>
      <c r="E220" s="133" t="s">
        <v>371</v>
      </c>
      <c r="F220" s="133" t="s">
        <v>149</v>
      </c>
      <c r="G220" s="133" t="s">
        <v>149</v>
      </c>
      <c r="H220" s="133" t="s">
        <v>371</v>
      </c>
      <c r="I220" s="133" t="s">
        <v>369</v>
      </c>
      <c r="J220" s="224" t="s">
        <v>149</v>
      </c>
      <c r="K220" s="146">
        <f t="shared" si="62"/>
        <v>0</v>
      </c>
      <c r="L220" s="14">
        <f t="shared" si="62"/>
        <v>0</v>
      </c>
      <c r="M220" s="14">
        <f t="shared" si="62"/>
        <v>0</v>
      </c>
      <c r="N220" s="14">
        <f t="shared" si="62"/>
        <v>0</v>
      </c>
      <c r="O220" s="14">
        <f t="shared" si="62"/>
        <v>0</v>
      </c>
      <c r="P220" s="14">
        <f t="shared" si="62"/>
        <v>0</v>
      </c>
      <c r="Q220" s="14">
        <f t="shared" si="62"/>
        <v>0</v>
      </c>
      <c r="R220" s="14">
        <f t="shared" si="62"/>
        <v>0</v>
      </c>
      <c r="S220" s="14">
        <f t="shared" si="62"/>
        <v>0</v>
      </c>
      <c r="T220" s="14">
        <f t="shared" si="62"/>
        <v>0</v>
      </c>
      <c r="U220" s="14">
        <f t="shared" si="62"/>
        <v>0</v>
      </c>
      <c r="V220" s="14">
        <f t="shared" si="62"/>
        <v>0</v>
      </c>
      <c r="W220" s="84">
        <f t="shared" si="62"/>
        <v>0</v>
      </c>
      <c r="X220" s="15">
        <f t="shared" si="63"/>
        <v>0</v>
      </c>
      <c r="Y220" s="146">
        <f t="shared" si="64"/>
        <v>0</v>
      </c>
      <c r="Z220" s="14">
        <f t="shared" si="64"/>
        <v>0</v>
      </c>
      <c r="AA220" s="14">
        <f t="shared" si="64"/>
        <v>0</v>
      </c>
      <c r="AB220" s="14">
        <f t="shared" si="64"/>
        <v>0</v>
      </c>
      <c r="AC220" s="14">
        <f t="shared" si="64"/>
        <v>0</v>
      </c>
      <c r="AD220" s="14">
        <f t="shared" si="64"/>
        <v>0</v>
      </c>
      <c r="AE220" s="14">
        <f t="shared" si="64"/>
        <v>0</v>
      </c>
      <c r="AF220" s="14">
        <f t="shared" si="64"/>
        <v>0</v>
      </c>
      <c r="AG220" s="84">
        <f t="shared" si="64"/>
        <v>0</v>
      </c>
      <c r="AH220" s="10">
        <f t="shared" si="65"/>
        <v>0</v>
      </c>
      <c r="AI220" s="10">
        <f t="shared" si="66"/>
        <v>0</v>
      </c>
      <c r="AJ220" s="10">
        <f t="shared" si="67"/>
        <v>0</v>
      </c>
      <c r="AK220" s="11">
        <f t="shared" si="69"/>
        <v>0</v>
      </c>
    </row>
    <row r="221" spans="1:37" ht="16.5" customHeight="1">
      <c r="A221" s="48">
        <f>+'行事入力表①'!C221</f>
        <v>27</v>
      </c>
      <c r="B221" s="23" t="str">
        <f>+'行事入力表①'!D221</f>
        <v>月</v>
      </c>
      <c r="C221" s="36">
        <f>+'行事入力表①'!E221</f>
        <v>0</v>
      </c>
      <c r="D221" s="134"/>
      <c r="E221" s="134"/>
      <c r="F221" s="134"/>
      <c r="G221" s="134"/>
      <c r="H221" s="134"/>
      <c r="I221" s="134"/>
      <c r="J221" s="134"/>
      <c r="K221" s="147">
        <f t="shared" si="62"/>
        <v>0</v>
      </c>
      <c r="L221" s="36">
        <f t="shared" si="62"/>
        <v>0</v>
      </c>
      <c r="M221" s="36">
        <f t="shared" si="62"/>
        <v>0</v>
      </c>
      <c r="N221" s="36">
        <f t="shared" si="62"/>
        <v>0</v>
      </c>
      <c r="O221" s="36">
        <f t="shared" si="62"/>
        <v>0</v>
      </c>
      <c r="P221" s="36">
        <f t="shared" si="62"/>
        <v>0</v>
      </c>
      <c r="Q221" s="36">
        <f t="shared" si="62"/>
        <v>0</v>
      </c>
      <c r="R221" s="36">
        <f t="shared" si="62"/>
        <v>0</v>
      </c>
      <c r="S221" s="36">
        <f t="shared" si="62"/>
        <v>0</v>
      </c>
      <c r="T221" s="36">
        <f t="shared" si="62"/>
        <v>0</v>
      </c>
      <c r="U221" s="36">
        <f t="shared" si="62"/>
        <v>0</v>
      </c>
      <c r="V221" s="36">
        <f t="shared" si="62"/>
        <v>0</v>
      </c>
      <c r="W221" s="148">
        <f t="shared" si="62"/>
        <v>0</v>
      </c>
      <c r="X221" s="49">
        <f t="shared" si="63"/>
        <v>0</v>
      </c>
      <c r="Y221" s="147">
        <f t="shared" si="64"/>
        <v>0</v>
      </c>
      <c r="Z221" s="36">
        <f t="shared" si="64"/>
        <v>0</v>
      </c>
      <c r="AA221" s="36">
        <f t="shared" si="64"/>
        <v>0</v>
      </c>
      <c r="AB221" s="36">
        <f t="shared" si="64"/>
        <v>0</v>
      </c>
      <c r="AC221" s="36">
        <f t="shared" si="64"/>
        <v>0</v>
      </c>
      <c r="AD221" s="36">
        <f t="shared" si="64"/>
        <v>0</v>
      </c>
      <c r="AE221" s="36">
        <f t="shared" si="64"/>
        <v>0</v>
      </c>
      <c r="AF221" s="36">
        <f t="shared" si="64"/>
        <v>0</v>
      </c>
      <c r="AG221" s="148">
        <f t="shared" si="64"/>
        <v>0</v>
      </c>
      <c r="AH221" s="46">
        <f t="shared" si="65"/>
        <v>0</v>
      </c>
      <c r="AI221" s="46">
        <f t="shared" si="66"/>
        <v>0</v>
      </c>
      <c r="AJ221" s="46">
        <f t="shared" si="67"/>
        <v>0</v>
      </c>
      <c r="AK221" s="49">
        <f t="shared" si="69"/>
        <v>0</v>
      </c>
    </row>
    <row r="222" spans="1:37" ht="16.5" customHeight="1">
      <c r="A222" s="48">
        <f>+'行事入力表①'!C222</f>
        <v>28</v>
      </c>
      <c r="B222" s="23" t="str">
        <f>+'行事入力表①'!D222</f>
        <v>火</v>
      </c>
      <c r="C222" s="36">
        <f>+'行事入力表①'!E222</f>
        <v>0</v>
      </c>
      <c r="D222" s="134"/>
      <c r="E222" s="134"/>
      <c r="F222" s="134"/>
      <c r="G222" s="134"/>
      <c r="H222" s="134"/>
      <c r="I222" s="134"/>
      <c r="J222" s="134"/>
      <c r="K222" s="147">
        <f t="shared" si="62"/>
        <v>0</v>
      </c>
      <c r="L222" s="36">
        <f t="shared" si="62"/>
        <v>0</v>
      </c>
      <c r="M222" s="36">
        <f t="shared" si="62"/>
        <v>0</v>
      </c>
      <c r="N222" s="36">
        <f t="shared" si="62"/>
        <v>0</v>
      </c>
      <c r="O222" s="36">
        <f t="shared" si="62"/>
        <v>0</v>
      </c>
      <c r="P222" s="36">
        <f t="shared" si="62"/>
        <v>0</v>
      </c>
      <c r="Q222" s="36">
        <f t="shared" si="62"/>
        <v>0</v>
      </c>
      <c r="R222" s="36">
        <f t="shared" si="62"/>
        <v>0</v>
      </c>
      <c r="S222" s="36">
        <f t="shared" si="62"/>
        <v>0</v>
      </c>
      <c r="T222" s="36">
        <f t="shared" si="62"/>
        <v>0</v>
      </c>
      <c r="U222" s="36">
        <f t="shared" si="62"/>
        <v>0</v>
      </c>
      <c r="V222" s="36">
        <f t="shared" si="62"/>
        <v>0</v>
      </c>
      <c r="W222" s="148">
        <f t="shared" si="62"/>
        <v>0</v>
      </c>
      <c r="X222" s="49">
        <f t="shared" si="63"/>
        <v>0</v>
      </c>
      <c r="Y222" s="147">
        <f t="shared" si="64"/>
        <v>0</v>
      </c>
      <c r="Z222" s="36">
        <f t="shared" si="64"/>
        <v>0</v>
      </c>
      <c r="AA222" s="36">
        <f t="shared" si="64"/>
        <v>0</v>
      </c>
      <c r="AB222" s="36">
        <f t="shared" si="64"/>
        <v>0</v>
      </c>
      <c r="AC222" s="36">
        <f t="shared" si="64"/>
        <v>0</v>
      </c>
      <c r="AD222" s="36">
        <f t="shared" si="64"/>
        <v>0</v>
      </c>
      <c r="AE222" s="36">
        <f t="shared" si="64"/>
        <v>0</v>
      </c>
      <c r="AF222" s="36">
        <f t="shared" si="64"/>
        <v>0</v>
      </c>
      <c r="AG222" s="148">
        <f t="shared" si="64"/>
        <v>0</v>
      </c>
      <c r="AH222" s="46">
        <f t="shared" si="65"/>
        <v>0</v>
      </c>
      <c r="AI222" s="46">
        <f t="shared" si="66"/>
        <v>0</v>
      </c>
      <c r="AJ222" s="46">
        <f t="shared" si="67"/>
        <v>0</v>
      </c>
      <c r="AK222" s="49">
        <f t="shared" si="69"/>
        <v>0</v>
      </c>
    </row>
    <row r="223" spans="1:37" ht="16.5" customHeight="1">
      <c r="A223" s="48">
        <f>+'行事入力表①'!C223</f>
        <v>29</v>
      </c>
      <c r="B223" s="23" t="str">
        <f>+'行事入力表①'!D223</f>
        <v>水</v>
      </c>
      <c r="C223" s="36">
        <f>+'行事入力表①'!E223</f>
        <v>0</v>
      </c>
      <c r="D223" s="134"/>
      <c r="E223" s="134"/>
      <c r="F223" s="134"/>
      <c r="G223" s="134"/>
      <c r="H223" s="134"/>
      <c r="I223" s="134"/>
      <c r="J223" s="134"/>
      <c r="K223" s="147">
        <f t="shared" si="62"/>
        <v>0</v>
      </c>
      <c r="L223" s="36">
        <f t="shared" si="62"/>
        <v>0</v>
      </c>
      <c r="M223" s="36">
        <f t="shared" si="62"/>
        <v>0</v>
      </c>
      <c r="N223" s="36">
        <f t="shared" si="62"/>
        <v>0</v>
      </c>
      <c r="O223" s="36">
        <f t="shared" si="62"/>
        <v>0</v>
      </c>
      <c r="P223" s="36">
        <f t="shared" si="62"/>
        <v>0</v>
      </c>
      <c r="Q223" s="36">
        <f t="shared" si="62"/>
        <v>0</v>
      </c>
      <c r="R223" s="36">
        <f t="shared" si="62"/>
        <v>0</v>
      </c>
      <c r="S223" s="36">
        <f t="shared" si="62"/>
        <v>0</v>
      </c>
      <c r="T223" s="36">
        <f t="shared" si="62"/>
        <v>0</v>
      </c>
      <c r="U223" s="36">
        <f t="shared" si="62"/>
        <v>0</v>
      </c>
      <c r="V223" s="36">
        <f t="shared" si="62"/>
        <v>0</v>
      </c>
      <c r="W223" s="148">
        <f t="shared" si="62"/>
        <v>0</v>
      </c>
      <c r="X223" s="49">
        <f t="shared" si="63"/>
        <v>0</v>
      </c>
      <c r="Y223" s="147">
        <f t="shared" si="64"/>
        <v>0</v>
      </c>
      <c r="Z223" s="36">
        <f t="shared" si="64"/>
        <v>0</v>
      </c>
      <c r="AA223" s="36">
        <f t="shared" si="64"/>
        <v>0</v>
      </c>
      <c r="AB223" s="36">
        <f t="shared" si="64"/>
        <v>0</v>
      </c>
      <c r="AC223" s="36">
        <f t="shared" si="64"/>
        <v>0</v>
      </c>
      <c r="AD223" s="36">
        <f t="shared" si="64"/>
        <v>0</v>
      </c>
      <c r="AE223" s="36">
        <f t="shared" si="64"/>
        <v>0</v>
      </c>
      <c r="AF223" s="36">
        <f t="shared" si="64"/>
        <v>0</v>
      </c>
      <c r="AG223" s="148">
        <f t="shared" si="64"/>
        <v>0</v>
      </c>
      <c r="AH223" s="46">
        <f t="shared" si="65"/>
        <v>0</v>
      </c>
      <c r="AI223" s="46">
        <f t="shared" si="66"/>
        <v>0</v>
      </c>
      <c r="AJ223" s="46">
        <f t="shared" si="67"/>
        <v>0</v>
      </c>
      <c r="AK223" s="49">
        <f t="shared" si="69"/>
        <v>0</v>
      </c>
    </row>
    <row r="224" spans="1:37" ht="16.5" customHeight="1">
      <c r="A224" s="48">
        <f>+'行事入力表①'!C224</f>
        <v>30</v>
      </c>
      <c r="B224" s="23" t="str">
        <f>+'行事入力表①'!D224</f>
        <v>木</v>
      </c>
      <c r="C224" s="36">
        <f>+'行事入力表①'!E224</f>
        <v>0</v>
      </c>
      <c r="D224" s="134"/>
      <c r="E224" s="134"/>
      <c r="F224" s="134"/>
      <c r="G224" s="134"/>
      <c r="H224" s="134"/>
      <c r="I224" s="134"/>
      <c r="J224" s="134"/>
      <c r="K224" s="147">
        <f t="shared" si="62"/>
        <v>0</v>
      </c>
      <c r="L224" s="36">
        <f t="shared" si="62"/>
        <v>0</v>
      </c>
      <c r="M224" s="36">
        <f t="shared" si="62"/>
        <v>0</v>
      </c>
      <c r="N224" s="36">
        <f t="shared" si="62"/>
        <v>0</v>
      </c>
      <c r="O224" s="36">
        <f t="shared" si="62"/>
        <v>0</v>
      </c>
      <c r="P224" s="36">
        <f t="shared" si="62"/>
        <v>0</v>
      </c>
      <c r="Q224" s="36">
        <f t="shared" si="62"/>
        <v>0</v>
      </c>
      <c r="R224" s="36">
        <f t="shared" si="62"/>
        <v>0</v>
      </c>
      <c r="S224" s="36">
        <f t="shared" si="62"/>
        <v>0</v>
      </c>
      <c r="T224" s="36">
        <f t="shared" si="62"/>
        <v>0</v>
      </c>
      <c r="U224" s="36">
        <f t="shared" si="62"/>
        <v>0</v>
      </c>
      <c r="V224" s="36">
        <f t="shared" si="62"/>
        <v>0</v>
      </c>
      <c r="W224" s="148">
        <f t="shared" si="62"/>
        <v>0</v>
      </c>
      <c r="X224" s="49">
        <f t="shared" si="63"/>
        <v>0</v>
      </c>
      <c r="Y224" s="147">
        <f t="shared" si="64"/>
        <v>0</v>
      </c>
      <c r="Z224" s="36">
        <f t="shared" si="64"/>
        <v>0</v>
      </c>
      <c r="AA224" s="36">
        <f t="shared" si="64"/>
        <v>0</v>
      </c>
      <c r="AB224" s="36">
        <f t="shared" si="64"/>
        <v>0</v>
      </c>
      <c r="AC224" s="36">
        <f t="shared" si="64"/>
        <v>0</v>
      </c>
      <c r="AD224" s="36">
        <f t="shared" si="64"/>
        <v>0</v>
      </c>
      <c r="AE224" s="36">
        <f t="shared" si="64"/>
        <v>0</v>
      </c>
      <c r="AF224" s="36">
        <f t="shared" si="64"/>
        <v>0</v>
      </c>
      <c r="AG224" s="148">
        <f t="shared" si="64"/>
        <v>0</v>
      </c>
      <c r="AH224" s="46">
        <f t="shared" si="65"/>
        <v>0</v>
      </c>
      <c r="AI224" s="46">
        <f t="shared" si="66"/>
        <v>0</v>
      </c>
      <c r="AJ224" s="46">
        <f t="shared" si="67"/>
        <v>0</v>
      </c>
      <c r="AK224" s="49">
        <f t="shared" si="69"/>
        <v>0</v>
      </c>
    </row>
    <row r="225" spans="1:37" ht="16.5" customHeight="1" thickBot="1">
      <c r="A225" s="50">
        <f>+'行事入力表①'!C225</f>
        <v>0</v>
      </c>
      <c r="B225" s="51">
        <f>+'行事入力表①'!D225</f>
        <v>0</v>
      </c>
      <c r="C225" s="52">
        <f>+'行事入力表①'!E225</f>
        <v>0</v>
      </c>
      <c r="D225" s="135"/>
      <c r="E225" s="135"/>
      <c r="F225" s="135"/>
      <c r="G225" s="135"/>
      <c r="H225" s="135"/>
      <c r="I225" s="135"/>
      <c r="J225" s="141"/>
      <c r="K225" s="153">
        <f t="shared" si="62"/>
        <v>0</v>
      </c>
      <c r="L225" s="52">
        <f t="shared" si="62"/>
        <v>0</v>
      </c>
      <c r="M225" s="52">
        <f t="shared" si="62"/>
        <v>0</v>
      </c>
      <c r="N225" s="52">
        <f t="shared" si="62"/>
        <v>0</v>
      </c>
      <c r="O225" s="52">
        <f t="shared" si="62"/>
        <v>0</v>
      </c>
      <c r="P225" s="52">
        <f t="shared" si="62"/>
        <v>0</v>
      </c>
      <c r="Q225" s="52">
        <f t="shared" si="62"/>
        <v>0</v>
      </c>
      <c r="R225" s="52">
        <f t="shared" si="62"/>
        <v>0</v>
      </c>
      <c r="S225" s="52">
        <f t="shared" si="62"/>
        <v>0</v>
      </c>
      <c r="T225" s="52">
        <f t="shared" si="62"/>
        <v>0</v>
      </c>
      <c r="U225" s="52">
        <f t="shared" si="62"/>
        <v>0</v>
      </c>
      <c r="V225" s="52">
        <f t="shared" si="62"/>
        <v>0</v>
      </c>
      <c r="W225" s="154">
        <f t="shared" si="62"/>
        <v>0</v>
      </c>
      <c r="X225" s="53">
        <f t="shared" si="63"/>
        <v>0</v>
      </c>
      <c r="Y225" s="153">
        <f>COUNTIF($D225:$J225,Y$4)</f>
        <v>0</v>
      </c>
      <c r="Z225" s="52">
        <f aca="true" t="shared" si="70" ref="Z225:AG225">COUNTIF($D225:$J225,Z$4)</f>
        <v>0</v>
      </c>
      <c r="AA225" s="52">
        <f t="shared" si="70"/>
        <v>0</v>
      </c>
      <c r="AB225" s="52">
        <f t="shared" si="70"/>
        <v>0</v>
      </c>
      <c r="AC225" s="52">
        <f t="shared" si="70"/>
        <v>0</v>
      </c>
      <c r="AD225" s="52">
        <f t="shared" si="70"/>
        <v>0</v>
      </c>
      <c r="AE225" s="52">
        <f t="shared" si="70"/>
        <v>0</v>
      </c>
      <c r="AF225" s="52">
        <f t="shared" si="70"/>
        <v>0</v>
      </c>
      <c r="AG225" s="154">
        <f t="shared" si="70"/>
        <v>0</v>
      </c>
      <c r="AH225" s="155">
        <f>COUNTA(D225:J225)-X225-AJ225-SUM(Y225:AG225)-COUNTIF(D225:J225,"-")-COUNTIF(D225:J225,"★")</f>
        <v>0</v>
      </c>
      <c r="AI225" s="155">
        <f t="shared" si="66"/>
        <v>0</v>
      </c>
      <c r="AJ225" s="155">
        <f t="shared" si="67"/>
        <v>0</v>
      </c>
      <c r="AK225" s="53">
        <f t="shared" si="69"/>
        <v>0</v>
      </c>
    </row>
    <row r="226" spans="1:31" ht="16.5" customHeight="1" thickBot="1">
      <c r="A226" s="551"/>
      <c r="B226" s="551"/>
      <c r="C226" s="551"/>
      <c r="D226" s="551"/>
      <c r="E226" s="551"/>
      <c r="F226" s="551"/>
      <c r="G226" s="551"/>
      <c r="H226" s="551"/>
      <c r="I226" s="551"/>
      <c r="J226" s="551"/>
      <c r="K226" s="551"/>
      <c r="L226" s="551"/>
      <c r="M226" s="551"/>
      <c r="N226" s="551"/>
      <c r="O226" s="551"/>
      <c r="P226" s="551"/>
      <c r="Q226" s="551"/>
      <c r="R226" s="551"/>
      <c r="S226" s="551"/>
      <c r="T226" s="551"/>
      <c r="U226" s="551"/>
      <c r="V226" s="551"/>
      <c r="W226" s="551"/>
      <c r="X226" s="551"/>
      <c r="Y226" s="551"/>
      <c r="Z226" s="551"/>
      <c r="AA226" s="551"/>
      <c r="AB226" s="551"/>
      <c r="AC226" s="551"/>
      <c r="AD226" s="551"/>
      <c r="AE226" s="551"/>
    </row>
    <row r="227" spans="1:37" ht="22.5" customHeight="1" thickBot="1">
      <c r="A227" s="274" t="s">
        <v>57</v>
      </c>
      <c r="B227" s="275"/>
      <c r="C227" s="275"/>
      <c r="D227" s="275"/>
      <c r="E227" s="275"/>
      <c r="F227" s="275"/>
      <c r="G227" s="275"/>
      <c r="H227" s="275"/>
      <c r="I227" s="276"/>
      <c r="J227" s="143"/>
      <c r="K227" s="54">
        <f>SUM(K195:K225)</f>
        <v>0</v>
      </c>
      <c r="L227" s="55">
        <f aca="true" t="shared" si="71" ref="L227:AK227">SUM(L195:L225)</f>
        <v>0</v>
      </c>
      <c r="M227" s="55">
        <f t="shared" si="71"/>
        <v>0</v>
      </c>
      <c r="N227" s="55">
        <f t="shared" si="71"/>
        <v>0</v>
      </c>
      <c r="O227" s="55">
        <f t="shared" si="71"/>
        <v>0</v>
      </c>
      <c r="P227" s="55">
        <f t="shared" si="71"/>
        <v>0</v>
      </c>
      <c r="Q227" s="55">
        <f t="shared" si="71"/>
        <v>0</v>
      </c>
      <c r="R227" s="55">
        <f t="shared" si="71"/>
        <v>0</v>
      </c>
      <c r="S227" s="55">
        <f t="shared" si="71"/>
        <v>0</v>
      </c>
      <c r="T227" s="55">
        <f t="shared" si="71"/>
        <v>0</v>
      </c>
      <c r="U227" s="55">
        <f t="shared" si="71"/>
        <v>0</v>
      </c>
      <c r="V227" s="55">
        <f t="shared" si="71"/>
        <v>0</v>
      </c>
      <c r="W227" s="55">
        <f t="shared" si="71"/>
        <v>0</v>
      </c>
      <c r="X227" s="56">
        <f t="shared" si="71"/>
        <v>0</v>
      </c>
      <c r="Y227" s="57">
        <f t="shared" si="71"/>
        <v>0</v>
      </c>
      <c r="Z227" s="55">
        <f t="shared" si="71"/>
        <v>0</v>
      </c>
      <c r="AA227" s="55">
        <f t="shared" si="71"/>
        <v>0</v>
      </c>
      <c r="AB227" s="55">
        <f t="shared" si="71"/>
        <v>0</v>
      </c>
      <c r="AC227" s="55">
        <f t="shared" si="71"/>
        <v>0</v>
      </c>
      <c r="AD227" s="55">
        <f t="shared" si="71"/>
        <v>0</v>
      </c>
      <c r="AE227" s="55">
        <f t="shared" si="71"/>
        <v>0</v>
      </c>
      <c r="AF227" s="55">
        <f t="shared" si="71"/>
        <v>0</v>
      </c>
      <c r="AG227" s="55">
        <f t="shared" si="71"/>
        <v>0</v>
      </c>
      <c r="AH227" s="55">
        <f t="shared" si="71"/>
        <v>0</v>
      </c>
      <c r="AI227" s="55">
        <f>SUM(AI195:AI225)</f>
        <v>0</v>
      </c>
      <c r="AJ227" s="55">
        <f t="shared" si="71"/>
        <v>0</v>
      </c>
      <c r="AK227" s="56">
        <f t="shared" si="71"/>
        <v>0</v>
      </c>
    </row>
    <row r="228" spans="1:31" ht="16.5" customHeight="1">
      <c r="A228" s="277" t="s">
        <v>206</v>
      </c>
      <c r="B228" s="277"/>
      <c r="C228" s="277"/>
      <c r="D228" s="277"/>
      <c r="E228" s="277"/>
      <c r="F228" s="277"/>
      <c r="G228" s="277"/>
      <c r="H228" s="277"/>
      <c r="I228" s="277"/>
      <c r="J228" s="277"/>
      <c r="K228" s="277"/>
      <c r="L228" s="277"/>
      <c r="M228" s="277"/>
      <c r="N228" s="277"/>
      <c r="O228" s="277"/>
      <c r="P228" s="277"/>
      <c r="Q228" s="277"/>
      <c r="R228" s="277"/>
      <c r="S228" s="277"/>
      <c r="T228" s="277"/>
      <c r="U228" s="277"/>
      <c r="V228" s="277"/>
      <c r="W228" s="277"/>
      <c r="X228" s="277"/>
      <c r="Y228" s="277"/>
      <c r="Z228" s="277"/>
      <c r="AA228" s="277"/>
      <c r="AB228" s="277"/>
      <c r="AC228" s="277"/>
      <c r="AD228" s="277"/>
      <c r="AE228" s="277"/>
    </row>
    <row r="229" spans="3:37" ht="22.5" customHeight="1">
      <c r="C229" s="138" t="str">
        <f>C1</f>
        <v>平成22年度　教育課程実施計画</v>
      </c>
      <c r="D229" s="139"/>
      <c r="E229" s="139"/>
      <c r="F229" s="139"/>
      <c r="G229" s="139"/>
      <c r="H229" s="139"/>
      <c r="I229" s="139"/>
      <c r="J229" s="139"/>
      <c r="W229" s="258" t="str">
        <f>+'時間割入力表②'!$E$1</f>
        <v>○○立△△</v>
      </c>
      <c r="X229" s="258"/>
      <c r="Y229" s="258"/>
      <c r="Z229" s="258"/>
      <c r="AA229" s="258"/>
      <c r="AB229" s="258"/>
      <c r="AC229" s="38" t="s">
        <v>163</v>
      </c>
      <c r="AD229" s="38"/>
      <c r="AE229" s="38"/>
      <c r="AF229" s="38" t="s">
        <v>73</v>
      </c>
      <c r="AG229" s="85">
        <f>+'時間割入力表②'!$B$2</f>
        <v>0</v>
      </c>
      <c r="AH229" s="38" t="s">
        <v>74</v>
      </c>
      <c r="AI229" s="38"/>
      <c r="AJ229" s="85">
        <f>+$AJ$1</f>
      </c>
      <c r="AK229" s="38">
        <f>+$AK$1</f>
      </c>
    </row>
    <row r="230" spans="4:10" ht="16.5" customHeight="1" thickBot="1">
      <c r="D230" s="139"/>
      <c r="E230" s="139"/>
      <c r="F230" s="139"/>
      <c r="G230" s="139"/>
      <c r="H230" s="139"/>
      <c r="I230" s="139"/>
      <c r="J230" s="139"/>
    </row>
    <row r="231" spans="1:37" s="35" customFormat="1" ht="16.5" customHeight="1">
      <c r="A231" s="286" t="s">
        <v>63</v>
      </c>
      <c r="B231" s="287"/>
      <c r="C231" s="287"/>
      <c r="D231" s="271" t="s">
        <v>238</v>
      </c>
      <c r="E231" s="272"/>
      <c r="F231" s="272"/>
      <c r="G231" s="272"/>
      <c r="H231" s="272"/>
      <c r="I231" s="272"/>
      <c r="J231" s="273"/>
      <c r="K231" s="283" t="s">
        <v>157</v>
      </c>
      <c r="L231" s="284"/>
      <c r="M231" s="284"/>
      <c r="N231" s="284"/>
      <c r="O231" s="284"/>
      <c r="P231" s="284"/>
      <c r="Q231" s="284"/>
      <c r="R231" s="284"/>
      <c r="S231" s="285"/>
      <c r="T231" s="39" t="s">
        <v>49</v>
      </c>
      <c r="U231" s="39" t="s">
        <v>101</v>
      </c>
      <c r="V231" s="39" t="s">
        <v>260</v>
      </c>
      <c r="W231" s="39" t="s">
        <v>50</v>
      </c>
      <c r="X231" s="281" t="s">
        <v>19</v>
      </c>
      <c r="Y231" s="269" t="s">
        <v>161</v>
      </c>
      <c r="Z231" s="270"/>
      <c r="AA231" s="83" t="s">
        <v>162</v>
      </c>
      <c r="AB231" s="288" t="s">
        <v>15</v>
      </c>
      <c r="AC231" s="288"/>
      <c r="AD231" s="288"/>
      <c r="AE231" s="288"/>
      <c r="AF231" s="288"/>
      <c r="AG231" s="259" t="s">
        <v>53</v>
      </c>
      <c r="AH231" s="285"/>
      <c r="AI231" s="40" t="s">
        <v>134</v>
      </c>
      <c r="AJ231" s="40" t="s">
        <v>54</v>
      </c>
      <c r="AK231" s="281" t="s">
        <v>56</v>
      </c>
    </row>
    <row r="232" spans="1:37" s="43" customFormat="1" ht="16.5" customHeight="1" thickBot="1">
      <c r="A232" s="41" t="s">
        <v>3</v>
      </c>
      <c r="B232" s="7" t="s">
        <v>52</v>
      </c>
      <c r="C232" s="7" t="s">
        <v>39</v>
      </c>
      <c r="D232" s="140" t="s">
        <v>373</v>
      </c>
      <c r="E232" s="140" t="s">
        <v>375</v>
      </c>
      <c r="F232" s="140" t="s">
        <v>376</v>
      </c>
      <c r="G232" s="140" t="s">
        <v>378</v>
      </c>
      <c r="H232" s="140" t="s">
        <v>380</v>
      </c>
      <c r="I232" s="140" t="s">
        <v>382</v>
      </c>
      <c r="J232" s="145" t="s">
        <v>384</v>
      </c>
      <c r="K232" s="41" t="s">
        <v>46</v>
      </c>
      <c r="L232" s="7" t="s">
        <v>47</v>
      </c>
      <c r="M232" s="7" t="s">
        <v>154</v>
      </c>
      <c r="N232" s="7" t="s">
        <v>48</v>
      </c>
      <c r="O232" s="7" t="s">
        <v>99</v>
      </c>
      <c r="P232" s="7" t="s">
        <v>97</v>
      </c>
      <c r="Q232" s="7" t="s">
        <v>155</v>
      </c>
      <c r="R232" s="7" t="s">
        <v>156</v>
      </c>
      <c r="S232" s="7" t="s">
        <v>98</v>
      </c>
      <c r="T232" s="7" t="s">
        <v>49</v>
      </c>
      <c r="U232" s="7" t="s">
        <v>51</v>
      </c>
      <c r="V232" s="7" t="s">
        <v>260</v>
      </c>
      <c r="W232" s="7" t="s">
        <v>50</v>
      </c>
      <c r="X232" s="282"/>
      <c r="Y232" s="41" t="s">
        <v>158</v>
      </c>
      <c r="Z232" s="65" t="s">
        <v>159</v>
      </c>
      <c r="AA232" s="65" t="s">
        <v>160</v>
      </c>
      <c r="AB232" s="7" t="s">
        <v>102</v>
      </c>
      <c r="AC232" s="7" t="s">
        <v>103</v>
      </c>
      <c r="AD232" s="7" t="s">
        <v>104</v>
      </c>
      <c r="AE232" s="7" t="s">
        <v>105</v>
      </c>
      <c r="AF232" s="7" t="s">
        <v>106</v>
      </c>
      <c r="AG232" s="7" t="s">
        <v>196</v>
      </c>
      <c r="AH232" s="7" t="s">
        <v>148</v>
      </c>
      <c r="AI232" s="7" t="s">
        <v>191</v>
      </c>
      <c r="AJ232" s="7" t="s">
        <v>88</v>
      </c>
      <c r="AK232" s="282"/>
    </row>
    <row r="233" spans="1:37" ht="16.5" customHeight="1">
      <c r="A233" s="44">
        <f>+'行事入力表①'!C233</f>
        <v>1</v>
      </c>
      <c r="B233" s="45" t="str">
        <f>+'行事入力表①'!D233</f>
        <v>金</v>
      </c>
      <c r="C233" s="46">
        <f>+'行事入力表①'!E233</f>
        <v>0</v>
      </c>
      <c r="D233" s="134"/>
      <c r="E233" s="134"/>
      <c r="F233" s="134"/>
      <c r="G233" s="134"/>
      <c r="H233" s="134"/>
      <c r="I233" s="134"/>
      <c r="J233" s="134"/>
      <c r="K233" s="156">
        <f>COUNTIF($D233:$J233,K$4)</f>
        <v>0</v>
      </c>
      <c r="L233" s="157">
        <f aca="true" t="shared" si="72" ref="L233:W248">COUNTIF($D233:$J233,L$4)</f>
        <v>0</v>
      </c>
      <c r="M233" s="157">
        <f t="shared" si="72"/>
        <v>0</v>
      </c>
      <c r="N233" s="157">
        <f t="shared" si="72"/>
        <v>0</v>
      </c>
      <c r="O233" s="157">
        <f t="shared" si="72"/>
        <v>0</v>
      </c>
      <c r="P233" s="157">
        <f t="shared" si="72"/>
        <v>0</v>
      </c>
      <c r="Q233" s="157">
        <f t="shared" si="72"/>
        <v>0</v>
      </c>
      <c r="R233" s="157">
        <f t="shared" si="72"/>
        <v>0</v>
      </c>
      <c r="S233" s="157">
        <f t="shared" si="72"/>
        <v>0</v>
      </c>
      <c r="T233" s="157">
        <f t="shared" si="72"/>
        <v>0</v>
      </c>
      <c r="U233" s="157">
        <f t="shared" si="72"/>
        <v>0</v>
      </c>
      <c r="V233" s="157">
        <f t="shared" si="72"/>
        <v>0</v>
      </c>
      <c r="W233" s="158">
        <f t="shared" si="72"/>
        <v>0</v>
      </c>
      <c r="X233" s="159">
        <f>SUM(K233:W233)</f>
        <v>0</v>
      </c>
      <c r="Y233" s="156">
        <f>COUNTIF($D233:$J233,Y$4)</f>
        <v>0</v>
      </c>
      <c r="Z233" s="157">
        <f aca="true" t="shared" si="73" ref="Z233:AG248">COUNTIF($D233:$J233,Z$4)</f>
        <v>0</v>
      </c>
      <c r="AA233" s="157">
        <f t="shared" si="73"/>
        <v>0</v>
      </c>
      <c r="AB233" s="157">
        <f t="shared" si="73"/>
        <v>0</v>
      </c>
      <c r="AC233" s="157">
        <f t="shared" si="73"/>
        <v>0</v>
      </c>
      <c r="AD233" s="157">
        <f t="shared" si="73"/>
        <v>0</v>
      </c>
      <c r="AE233" s="157">
        <f t="shared" si="73"/>
        <v>0</v>
      </c>
      <c r="AF233" s="157">
        <f t="shared" si="73"/>
        <v>0</v>
      </c>
      <c r="AG233" s="158">
        <f t="shared" si="73"/>
        <v>0</v>
      </c>
      <c r="AH233" s="157">
        <f>COUNTA(D233:J233)-X233-AJ233-SUM(Y233:AG233)-COUNTIF(D233:J233,"-")-COUNTIF(D233:J233,"★")</f>
        <v>0</v>
      </c>
      <c r="AI233" s="157">
        <f>COUNTIF(D233:J233,"★")</f>
        <v>0</v>
      </c>
      <c r="AJ233" s="157">
        <f>COUNTIF($D233:$J233,AJ$4)+COUNTIF($D233:$J233,"臨")</f>
        <v>0</v>
      </c>
      <c r="AK233" s="159">
        <f>+X233+SUM(Y233:AH233)</f>
        <v>0</v>
      </c>
    </row>
    <row r="234" spans="1:37" ht="16.5" customHeight="1">
      <c r="A234" s="12">
        <f>+'行事入力表①'!C234</f>
        <v>2</v>
      </c>
      <c r="B234" s="13" t="str">
        <f>+'行事入力表①'!D234</f>
        <v>土</v>
      </c>
      <c r="C234" s="14">
        <f>+'行事入力表①'!E234</f>
        <v>0</v>
      </c>
      <c r="D234" s="133" t="s">
        <v>149</v>
      </c>
      <c r="E234" s="133" t="s">
        <v>149</v>
      </c>
      <c r="F234" s="133" t="s">
        <v>149</v>
      </c>
      <c r="G234" s="133" t="s">
        <v>149</v>
      </c>
      <c r="H234" s="133" t="s">
        <v>149</v>
      </c>
      <c r="I234" s="133" t="s">
        <v>149</v>
      </c>
      <c r="J234" s="224" t="s">
        <v>149</v>
      </c>
      <c r="K234" s="146">
        <f aca="true" t="shared" si="74" ref="K234:W263">COUNTIF($D234:$J234,K$4)</f>
        <v>0</v>
      </c>
      <c r="L234" s="14">
        <f t="shared" si="72"/>
        <v>0</v>
      </c>
      <c r="M234" s="14">
        <f t="shared" si="72"/>
        <v>0</v>
      </c>
      <c r="N234" s="14">
        <f t="shared" si="72"/>
        <v>0</v>
      </c>
      <c r="O234" s="14">
        <f t="shared" si="72"/>
        <v>0</v>
      </c>
      <c r="P234" s="14">
        <f t="shared" si="72"/>
        <v>0</v>
      </c>
      <c r="Q234" s="14">
        <f t="shared" si="72"/>
        <v>0</v>
      </c>
      <c r="R234" s="14">
        <f t="shared" si="72"/>
        <v>0</v>
      </c>
      <c r="S234" s="14">
        <f t="shared" si="72"/>
        <v>0</v>
      </c>
      <c r="T234" s="14">
        <f t="shared" si="72"/>
        <v>0</v>
      </c>
      <c r="U234" s="14">
        <f t="shared" si="72"/>
        <v>0</v>
      </c>
      <c r="V234" s="14">
        <f t="shared" si="72"/>
        <v>0</v>
      </c>
      <c r="W234" s="84">
        <f t="shared" si="72"/>
        <v>0</v>
      </c>
      <c r="X234" s="15">
        <f aca="true" t="shared" si="75" ref="X234:X263">SUM(K234:W234)</f>
        <v>0</v>
      </c>
      <c r="Y234" s="146">
        <f aca="true" t="shared" si="76" ref="Y234:AG262">COUNTIF($D234:$J234,Y$4)</f>
        <v>0</v>
      </c>
      <c r="Z234" s="14">
        <f t="shared" si="73"/>
        <v>0</v>
      </c>
      <c r="AA234" s="14">
        <f t="shared" si="73"/>
        <v>0</v>
      </c>
      <c r="AB234" s="14">
        <f t="shared" si="73"/>
        <v>0</v>
      </c>
      <c r="AC234" s="14">
        <f t="shared" si="73"/>
        <v>0</v>
      </c>
      <c r="AD234" s="14">
        <f t="shared" si="73"/>
        <v>0</v>
      </c>
      <c r="AE234" s="14">
        <f t="shared" si="73"/>
        <v>0</v>
      </c>
      <c r="AF234" s="14">
        <f t="shared" si="73"/>
        <v>0</v>
      </c>
      <c r="AG234" s="84">
        <f t="shared" si="73"/>
        <v>0</v>
      </c>
      <c r="AH234" s="10">
        <f aca="true" t="shared" si="77" ref="AH234:AH262">COUNTA(D234:J234)-X234-AJ234-SUM(Y234:AG234)-COUNTIF(D234:J234,"-")-COUNTIF(D234:J234,"★")</f>
        <v>0</v>
      </c>
      <c r="AI234" s="10">
        <f aca="true" t="shared" si="78" ref="AI234:AI263">COUNTIF(D234:J234,"★")</f>
        <v>0</v>
      </c>
      <c r="AJ234" s="10">
        <f aca="true" t="shared" si="79" ref="AJ234:AJ263">COUNTIF($D234:$J234,AJ$4)+COUNTIF($D234:$J234,"臨")</f>
        <v>0</v>
      </c>
      <c r="AK234" s="11">
        <f aca="true" t="shared" si="80" ref="AK234:AK244">+X234+SUM(Y234:AH234)</f>
        <v>0</v>
      </c>
    </row>
    <row r="235" spans="1:37" ht="16.5" customHeight="1">
      <c r="A235" s="12">
        <f>+'行事入力表①'!C235</f>
        <v>3</v>
      </c>
      <c r="B235" s="13" t="str">
        <f>+'行事入力表①'!D235</f>
        <v>日</v>
      </c>
      <c r="C235" s="14">
        <f>+'行事入力表①'!E235</f>
        <v>0</v>
      </c>
      <c r="D235" s="133" t="s">
        <v>371</v>
      </c>
      <c r="E235" s="133" t="s">
        <v>371</v>
      </c>
      <c r="F235" s="133" t="s">
        <v>149</v>
      </c>
      <c r="G235" s="133" t="s">
        <v>149</v>
      </c>
      <c r="H235" s="133" t="s">
        <v>371</v>
      </c>
      <c r="I235" s="133" t="s">
        <v>369</v>
      </c>
      <c r="J235" s="224" t="s">
        <v>149</v>
      </c>
      <c r="K235" s="146">
        <f t="shared" si="74"/>
        <v>0</v>
      </c>
      <c r="L235" s="14">
        <f t="shared" si="72"/>
        <v>0</v>
      </c>
      <c r="M235" s="14">
        <f t="shared" si="72"/>
        <v>0</v>
      </c>
      <c r="N235" s="14">
        <f t="shared" si="72"/>
        <v>0</v>
      </c>
      <c r="O235" s="14">
        <f t="shared" si="72"/>
        <v>0</v>
      </c>
      <c r="P235" s="14">
        <f t="shared" si="72"/>
        <v>0</v>
      </c>
      <c r="Q235" s="14">
        <f t="shared" si="72"/>
        <v>0</v>
      </c>
      <c r="R235" s="14">
        <f t="shared" si="72"/>
        <v>0</v>
      </c>
      <c r="S235" s="14">
        <f t="shared" si="72"/>
        <v>0</v>
      </c>
      <c r="T235" s="14">
        <f t="shared" si="72"/>
        <v>0</v>
      </c>
      <c r="U235" s="14">
        <f t="shared" si="72"/>
        <v>0</v>
      </c>
      <c r="V235" s="14">
        <f t="shared" si="72"/>
        <v>0</v>
      </c>
      <c r="W235" s="84">
        <f t="shared" si="72"/>
        <v>0</v>
      </c>
      <c r="X235" s="15">
        <f t="shared" si="75"/>
        <v>0</v>
      </c>
      <c r="Y235" s="146">
        <f t="shared" si="76"/>
        <v>0</v>
      </c>
      <c r="Z235" s="14">
        <f t="shared" si="73"/>
        <v>0</v>
      </c>
      <c r="AA235" s="14">
        <f t="shared" si="73"/>
        <v>0</v>
      </c>
      <c r="AB235" s="14">
        <f t="shared" si="73"/>
        <v>0</v>
      </c>
      <c r="AC235" s="14">
        <f t="shared" si="73"/>
        <v>0</v>
      </c>
      <c r="AD235" s="14">
        <f t="shared" si="73"/>
        <v>0</v>
      </c>
      <c r="AE235" s="14">
        <f t="shared" si="73"/>
        <v>0</v>
      </c>
      <c r="AF235" s="14">
        <f t="shared" si="73"/>
        <v>0</v>
      </c>
      <c r="AG235" s="84">
        <f t="shared" si="73"/>
        <v>0</v>
      </c>
      <c r="AH235" s="10">
        <f t="shared" si="77"/>
        <v>0</v>
      </c>
      <c r="AI235" s="10">
        <f t="shared" si="78"/>
        <v>0</v>
      </c>
      <c r="AJ235" s="10">
        <f t="shared" si="79"/>
        <v>0</v>
      </c>
      <c r="AK235" s="11">
        <f t="shared" si="80"/>
        <v>0</v>
      </c>
    </row>
    <row r="236" spans="1:37" ht="16.5" customHeight="1">
      <c r="A236" s="48">
        <f>+'行事入力表①'!C236</f>
        <v>4</v>
      </c>
      <c r="B236" s="23" t="str">
        <f>+'行事入力表①'!D236</f>
        <v>月</v>
      </c>
      <c r="C236" s="36">
        <f>+'行事入力表①'!E236</f>
        <v>0</v>
      </c>
      <c r="D236" s="134"/>
      <c r="E236" s="134"/>
      <c r="F236" s="134"/>
      <c r="G236" s="134"/>
      <c r="H236" s="134"/>
      <c r="I236" s="134"/>
      <c r="J236" s="134"/>
      <c r="K236" s="147">
        <f t="shared" si="74"/>
        <v>0</v>
      </c>
      <c r="L236" s="36">
        <f t="shared" si="72"/>
        <v>0</v>
      </c>
      <c r="M236" s="36">
        <f t="shared" si="72"/>
        <v>0</v>
      </c>
      <c r="N236" s="36">
        <f t="shared" si="72"/>
        <v>0</v>
      </c>
      <c r="O236" s="36">
        <f t="shared" si="72"/>
        <v>0</v>
      </c>
      <c r="P236" s="36">
        <f t="shared" si="72"/>
        <v>0</v>
      </c>
      <c r="Q236" s="36">
        <f t="shared" si="72"/>
        <v>0</v>
      </c>
      <c r="R236" s="36">
        <f t="shared" si="72"/>
        <v>0</v>
      </c>
      <c r="S236" s="36">
        <f t="shared" si="72"/>
        <v>0</v>
      </c>
      <c r="T236" s="36">
        <f t="shared" si="72"/>
        <v>0</v>
      </c>
      <c r="U236" s="36">
        <f t="shared" si="72"/>
        <v>0</v>
      </c>
      <c r="V236" s="36">
        <f t="shared" si="72"/>
        <v>0</v>
      </c>
      <c r="W236" s="148">
        <f t="shared" si="72"/>
        <v>0</v>
      </c>
      <c r="X236" s="49">
        <f t="shared" si="75"/>
        <v>0</v>
      </c>
      <c r="Y236" s="147">
        <f t="shared" si="76"/>
        <v>0</v>
      </c>
      <c r="Z236" s="36">
        <f t="shared" si="73"/>
        <v>0</v>
      </c>
      <c r="AA236" s="36">
        <f t="shared" si="73"/>
        <v>0</v>
      </c>
      <c r="AB236" s="36">
        <f t="shared" si="73"/>
        <v>0</v>
      </c>
      <c r="AC236" s="36">
        <f t="shared" si="73"/>
        <v>0</v>
      </c>
      <c r="AD236" s="36">
        <f t="shared" si="73"/>
        <v>0</v>
      </c>
      <c r="AE236" s="36">
        <f t="shared" si="73"/>
        <v>0</v>
      </c>
      <c r="AF236" s="36">
        <f t="shared" si="73"/>
        <v>0</v>
      </c>
      <c r="AG236" s="148">
        <f t="shared" si="73"/>
        <v>0</v>
      </c>
      <c r="AH236" s="46">
        <f t="shared" si="77"/>
        <v>0</v>
      </c>
      <c r="AI236" s="46">
        <f t="shared" si="78"/>
        <v>0</v>
      </c>
      <c r="AJ236" s="46">
        <f t="shared" si="79"/>
        <v>0</v>
      </c>
      <c r="AK236" s="47">
        <f t="shared" si="80"/>
        <v>0</v>
      </c>
    </row>
    <row r="237" spans="1:37" ht="16.5" customHeight="1">
      <c r="A237" s="48">
        <f>+'行事入力表①'!C237</f>
        <v>5</v>
      </c>
      <c r="B237" s="23" t="str">
        <f>+'行事入力表①'!D237</f>
        <v>火</v>
      </c>
      <c r="C237" s="36">
        <f>+'行事入力表①'!E237</f>
        <v>0</v>
      </c>
      <c r="D237" s="134"/>
      <c r="E237" s="134"/>
      <c r="F237" s="134"/>
      <c r="G237" s="134"/>
      <c r="H237" s="134"/>
      <c r="I237" s="134"/>
      <c r="J237" s="134"/>
      <c r="K237" s="147">
        <f t="shared" si="74"/>
        <v>0</v>
      </c>
      <c r="L237" s="36">
        <f t="shared" si="72"/>
        <v>0</v>
      </c>
      <c r="M237" s="36">
        <f t="shared" si="72"/>
        <v>0</v>
      </c>
      <c r="N237" s="36">
        <f t="shared" si="72"/>
        <v>0</v>
      </c>
      <c r="O237" s="36">
        <f t="shared" si="72"/>
        <v>0</v>
      </c>
      <c r="P237" s="36">
        <f t="shared" si="72"/>
        <v>0</v>
      </c>
      <c r="Q237" s="36">
        <f t="shared" si="72"/>
        <v>0</v>
      </c>
      <c r="R237" s="36">
        <f t="shared" si="72"/>
        <v>0</v>
      </c>
      <c r="S237" s="36">
        <f t="shared" si="72"/>
        <v>0</v>
      </c>
      <c r="T237" s="36">
        <f t="shared" si="72"/>
        <v>0</v>
      </c>
      <c r="U237" s="36">
        <f t="shared" si="72"/>
        <v>0</v>
      </c>
      <c r="V237" s="36">
        <f t="shared" si="72"/>
        <v>0</v>
      </c>
      <c r="W237" s="148">
        <f t="shared" si="72"/>
        <v>0</v>
      </c>
      <c r="X237" s="49">
        <f t="shared" si="75"/>
        <v>0</v>
      </c>
      <c r="Y237" s="147">
        <f t="shared" si="76"/>
        <v>0</v>
      </c>
      <c r="Z237" s="36">
        <f t="shared" si="73"/>
        <v>0</v>
      </c>
      <c r="AA237" s="36">
        <f t="shared" si="73"/>
        <v>0</v>
      </c>
      <c r="AB237" s="36">
        <f t="shared" si="73"/>
        <v>0</v>
      </c>
      <c r="AC237" s="36">
        <f t="shared" si="73"/>
        <v>0</v>
      </c>
      <c r="AD237" s="36">
        <f t="shared" si="73"/>
        <v>0</v>
      </c>
      <c r="AE237" s="36">
        <f t="shared" si="73"/>
        <v>0</v>
      </c>
      <c r="AF237" s="36">
        <f t="shared" si="73"/>
        <v>0</v>
      </c>
      <c r="AG237" s="148">
        <f t="shared" si="73"/>
        <v>0</v>
      </c>
      <c r="AH237" s="46">
        <f t="shared" si="77"/>
        <v>0</v>
      </c>
      <c r="AI237" s="46">
        <f t="shared" si="78"/>
        <v>0</v>
      </c>
      <c r="AJ237" s="46">
        <f t="shared" si="79"/>
        <v>0</v>
      </c>
      <c r="AK237" s="47">
        <f t="shared" si="80"/>
        <v>0</v>
      </c>
    </row>
    <row r="238" spans="1:37" ht="16.5" customHeight="1">
      <c r="A238" s="48">
        <f>+'行事入力表①'!C238</f>
        <v>6</v>
      </c>
      <c r="B238" s="23" t="str">
        <f>+'行事入力表①'!D238</f>
        <v>水</v>
      </c>
      <c r="C238" s="36">
        <f>+'行事入力表①'!E238</f>
        <v>0</v>
      </c>
      <c r="D238" s="134"/>
      <c r="E238" s="134"/>
      <c r="F238" s="134"/>
      <c r="G238" s="134"/>
      <c r="H238" s="134"/>
      <c r="I238" s="134"/>
      <c r="J238" s="134"/>
      <c r="K238" s="147">
        <f t="shared" si="74"/>
        <v>0</v>
      </c>
      <c r="L238" s="36">
        <f t="shared" si="72"/>
        <v>0</v>
      </c>
      <c r="M238" s="36">
        <f t="shared" si="72"/>
        <v>0</v>
      </c>
      <c r="N238" s="36">
        <f t="shared" si="72"/>
        <v>0</v>
      </c>
      <c r="O238" s="36">
        <f t="shared" si="72"/>
        <v>0</v>
      </c>
      <c r="P238" s="36">
        <f t="shared" si="72"/>
        <v>0</v>
      </c>
      <c r="Q238" s="36">
        <f t="shared" si="72"/>
        <v>0</v>
      </c>
      <c r="R238" s="36">
        <f t="shared" si="72"/>
        <v>0</v>
      </c>
      <c r="S238" s="36">
        <f t="shared" si="72"/>
        <v>0</v>
      </c>
      <c r="T238" s="36">
        <f t="shared" si="72"/>
        <v>0</v>
      </c>
      <c r="U238" s="36">
        <f t="shared" si="72"/>
        <v>0</v>
      </c>
      <c r="V238" s="36">
        <f t="shared" si="72"/>
        <v>0</v>
      </c>
      <c r="W238" s="148">
        <f t="shared" si="72"/>
        <v>0</v>
      </c>
      <c r="X238" s="49">
        <f t="shared" si="75"/>
        <v>0</v>
      </c>
      <c r="Y238" s="147">
        <f t="shared" si="76"/>
        <v>0</v>
      </c>
      <c r="Z238" s="36">
        <f t="shared" si="73"/>
        <v>0</v>
      </c>
      <c r="AA238" s="36">
        <f t="shared" si="73"/>
        <v>0</v>
      </c>
      <c r="AB238" s="36">
        <f t="shared" si="73"/>
        <v>0</v>
      </c>
      <c r="AC238" s="36">
        <f t="shared" si="73"/>
        <v>0</v>
      </c>
      <c r="AD238" s="36">
        <f t="shared" si="73"/>
        <v>0</v>
      </c>
      <c r="AE238" s="36">
        <f t="shared" si="73"/>
        <v>0</v>
      </c>
      <c r="AF238" s="36">
        <f t="shared" si="73"/>
        <v>0</v>
      </c>
      <c r="AG238" s="148">
        <f t="shared" si="73"/>
        <v>0</v>
      </c>
      <c r="AH238" s="46">
        <f t="shared" si="77"/>
        <v>0</v>
      </c>
      <c r="AI238" s="46">
        <f t="shared" si="78"/>
        <v>0</v>
      </c>
      <c r="AJ238" s="46">
        <f t="shared" si="79"/>
        <v>0</v>
      </c>
      <c r="AK238" s="47">
        <f t="shared" si="80"/>
        <v>0</v>
      </c>
    </row>
    <row r="239" spans="1:37" ht="16.5" customHeight="1">
      <c r="A239" s="48">
        <f>+'行事入力表①'!C239</f>
        <v>7</v>
      </c>
      <c r="B239" s="23" t="str">
        <f>+'行事入力表①'!D239</f>
        <v>木</v>
      </c>
      <c r="C239" s="36">
        <f>+'行事入力表①'!E239</f>
        <v>0</v>
      </c>
      <c r="D239" s="134"/>
      <c r="E239" s="134"/>
      <c r="F239" s="134"/>
      <c r="G239" s="134"/>
      <c r="H239" s="134"/>
      <c r="I239" s="134"/>
      <c r="J239" s="134"/>
      <c r="K239" s="147">
        <f t="shared" si="74"/>
        <v>0</v>
      </c>
      <c r="L239" s="36">
        <f t="shared" si="72"/>
        <v>0</v>
      </c>
      <c r="M239" s="36">
        <f t="shared" si="72"/>
        <v>0</v>
      </c>
      <c r="N239" s="36">
        <f t="shared" si="72"/>
        <v>0</v>
      </c>
      <c r="O239" s="36">
        <f t="shared" si="72"/>
        <v>0</v>
      </c>
      <c r="P239" s="36">
        <f t="shared" si="72"/>
        <v>0</v>
      </c>
      <c r="Q239" s="36">
        <f t="shared" si="72"/>
        <v>0</v>
      </c>
      <c r="R239" s="36">
        <f t="shared" si="72"/>
        <v>0</v>
      </c>
      <c r="S239" s="36">
        <f t="shared" si="72"/>
        <v>0</v>
      </c>
      <c r="T239" s="36">
        <f t="shared" si="72"/>
        <v>0</v>
      </c>
      <c r="U239" s="36">
        <f t="shared" si="72"/>
        <v>0</v>
      </c>
      <c r="V239" s="36">
        <f t="shared" si="72"/>
        <v>0</v>
      </c>
      <c r="W239" s="148">
        <f t="shared" si="72"/>
        <v>0</v>
      </c>
      <c r="X239" s="49">
        <f t="shared" si="75"/>
        <v>0</v>
      </c>
      <c r="Y239" s="147">
        <f t="shared" si="76"/>
        <v>0</v>
      </c>
      <c r="Z239" s="36">
        <f t="shared" si="73"/>
        <v>0</v>
      </c>
      <c r="AA239" s="36">
        <f t="shared" si="73"/>
        <v>0</v>
      </c>
      <c r="AB239" s="36">
        <f t="shared" si="73"/>
        <v>0</v>
      </c>
      <c r="AC239" s="36">
        <f t="shared" si="73"/>
        <v>0</v>
      </c>
      <c r="AD239" s="36">
        <f t="shared" si="73"/>
        <v>0</v>
      </c>
      <c r="AE239" s="36">
        <f t="shared" si="73"/>
        <v>0</v>
      </c>
      <c r="AF239" s="36">
        <f t="shared" si="73"/>
        <v>0</v>
      </c>
      <c r="AG239" s="148">
        <f t="shared" si="73"/>
        <v>0</v>
      </c>
      <c r="AH239" s="46">
        <f t="shared" si="77"/>
        <v>0</v>
      </c>
      <c r="AI239" s="46">
        <f t="shared" si="78"/>
        <v>0</v>
      </c>
      <c r="AJ239" s="46">
        <f t="shared" si="79"/>
        <v>0</v>
      </c>
      <c r="AK239" s="47">
        <f t="shared" si="80"/>
        <v>0</v>
      </c>
    </row>
    <row r="240" spans="1:37" ht="16.5" customHeight="1">
      <c r="A240" s="48">
        <f>+'行事入力表①'!C240</f>
        <v>8</v>
      </c>
      <c r="B240" s="23" t="str">
        <f>+'行事入力表①'!D240</f>
        <v>金</v>
      </c>
      <c r="C240" s="36">
        <f>+'行事入力表①'!E240</f>
        <v>0</v>
      </c>
      <c r="D240" s="134"/>
      <c r="E240" s="134"/>
      <c r="F240" s="134"/>
      <c r="G240" s="134"/>
      <c r="H240" s="134"/>
      <c r="I240" s="134"/>
      <c r="J240" s="134"/>
      <c r="K240" s="147">
        <f t="shared" si="74"/>
        <v>0</v>
      </c>
      <c r="L240" s="36">
        <f t="shared" si="72"/>
        <v>0</v>
      </c>
      <c r="M240" s="36">
        <f t="shared" si="72"/>
        <v>0</v>
      </c>
      <c r="N240" s="36">
        <f t="shared" si="72"/>
        <v>0</v>
      </c>
      <c r="O240" s="36">
        <f t="shared" si="72"/>
        <v>0</v>
      </c>
      <c r="P240" s="36">
        <f t="shared" si="72"/>
        <v>0</v>
      </c>
      <c r="Q240" s="36">
        <f t="shared" si="72"/>
        <v>0</v>
      </c>
      <c r="R240" s="36">
        <f t="shared" si="72"/>
        <v>0</v>
      </c>
      <c r="S240" s="36">
        <f t="shared" si="72"/>
        <v>0</v>
      </c>
      <c r="T240" s="36">
        <f t="shared" si="72"/>
        <v>0</v>
      </c>
      <c r="U240" s="36">
        <f t="shared" si="72"/>
        <v>0</v>
      </c>
      <c r="V240" s="36">
        <f t="shared" si="72"/>
        <v>0</v>
      </c>
      <c r="W240" s="148">
        <f t="shared" si="72"/>
        <v>0</v>
      </c>
      <c r="X240" s="49">
        <f t="shared" si="75"/>
        <v>0</v>
      </c>
      <c r="Y240" s="147">
        <f t="shared" si="76"/>
        <v>0</v>
      </c>
      <c r="Z240" s="36">
        <f t="shared" si="73"/>
        <v>0</v>
      </c>
      <c r="AA240" s="36">
        <f t="shared" si="73"/>
        <v>0</v>
      </c>
      <c r="AB240" s="36">
        <f t="shared" si="73"/>
        <v>0</v>
      </c>
      <c r="AC240" s="36">
        <f t="shared" si="73"/>
        <v>0</v>
      </c>
      <c r="AD240" s="36">
        <f t="shared" si="73"/>
        <v>0</v>
      </c>
      <c r="AE240" s="36">
        <f t="shared" si="73"/>
        <v>0</v>
      </c>
      <c r="AF240" s="36">
        <f t="shared" si="73"/>
        <v>0</v>
      </c>
      <c r="AG240" s="148">
        <f t="shared" si="73"/>
        <v>0</v>
      </c>
      <c r="AH240" s="46">
        <f t="shared" si="77"/>
        <v>0</v>
      </c>
      <c r="AI240" s="46">
        <f t="shared" si="78"/>
        <v>0</v>
      </c>
      <c r="AJ240" s="46">
        <f t="shared" si="79"/>
        <v>0</v>
      </c>
      <c r="AK240" s="47">
        <f t="shared" si="80"/>
        <v>0</v>
      </c>
    </row>
    <row r="241" spans="1:37" ht="16.5" customHeight="1">
      <c r="A241" s="12">
        <f>+'行事入力表①'!C241</f>
        <v>9</v>
      </c>
      <c r="B241" s="13" t="str">
        <f>+'行事入力表①'!D241</f>
        <v>土</v>
      </c>
      <c r="C241" s="14">
        <f>+'行事入力表①'!E241</f>
        <v>0</v>
      </c>
      <c r="D241" s="133" t="s">
        <v>149</v>
      </c>
      <c r="E241" s="133" t="s">
        <v>149</v>
      </c>
      <c r="F241" s="133" t="s">
        <v>149</v>
      </c>
      <c r="G241" s="133" t="s">
        <v>149</v>
      </c>
      <c r="H241" s="133" t="s">
        <v>149</v>
      </c>
      <c r="I241" s="133" t="s">
        <v>149</v>
      </c>
      <c r="J241" s="224" t="s">
        <v>371</v>
      </c>
      <c r="K241" s="146">
        <f t="shared" si="74"/>
        <v>0</v>
      </c>
      <c r="L241" s="14">
        <f t="shared" si="72"/>
        <v>0</v>
      </c>
      <c r="M241" s="14">
        <f t="shared" si="72"/>
        <v>0</v>
      </c>
      <c r="N241" s="14">
        <f t="shared" si="72"/>
        <v>0</v>
      </c>
      <c r="O241" s="14">
        <f t="shared" si="72"/>
        <v>0</v>
      </c>
      <c r="P241" s="14">
        <f t="shared" si="72"/>
        <v>0</v>
      </c>
      <c r="Q241" s="14">
        <f t="shared" si="72"/>
        <v>0</v>
      </c>
      <c r="R241" s="14">
        <f t="shared" si="72"/>
        <v>0</v>
      </c>
      <c r="S241" s="14">
        <f t="shared" si="72"/>
        <v>0</v>
      </c>
      <c r="T241" s="14">
        <f t="shared" si="72"/>
        <v>0</v>
      </c>
      <c r="U241" s="14">
        <f t="shared" si="72"/>
        <v>0</v>
      </c>
      <c r="V241" s="14">
        <f t="shared" si="72"/>
        <v>0</v>
      </c>
      <c r="W241" s="84">
        <f t="shared" si="72"/>
        <v>0</v>
      </c>
      <c r="X241" s="15">
        <f t="shared" si="75"/>
        <v>0</v>
      </c>
      <c r="Y241" s="146">
        <f t="shared" si="76"/>
        <v>0</v>
      </c>
      <c r="Z241" s="14">
        <f t="shared" si="73"/>
        <v>0</v>
      </c>
      <c r="AA241" s="14">
        <f t="shared" si="73"/>
        <v>0</v>
      </c>
      <c r="AB241" s="14">
        <f t="shared" si="73"/>
        <v>0</v>
      </c>
      <c r="AC241" s="14">
        <f t="shared" si="73"/>
        <v>0</v>
      </c>
      <c r="AD241" s="14">
        <f t="shared" si="73"/>
        <v>0</v>
      </c>
      <c r="AE241" s="14">
        <f t="shared" si="73"/>
        <v>0</v>
      </c>
      <c r="AF241" s="14">
        <f t="shared" si="73"/>
        <v>0</v>
      </c>
      <c r="AG241" s="84">
        <f t="shared" si="73"/>
        <v>0</v>
      </c>
      <c r="AH241" s="10">
        <f t="shared" si="77"/>
        <v>0</v>
      </c>
      <c r="AI241" s="10">
        <f t="shared" si="78"/>
        <v>0</v>
      </c>
      <c r="AJ241" s="10">
        <f t="shared" si="79"/>
        <v>0</v>
      </c>
      <c r="AK241" s="11">
        <f t="shared" si="80"/>
        <v>0</v>
      </c>
    </row>
    <row r="242" spans="1:37" ht="16.5" customHeight="1">
      <c r="A242" s="12">
        <f>+'行事入力表①'!C242</f>
        <v>10</v>
      </c>
      <c r="B242" s="13" t="str">
        <f>+'行事入力表①'!D242</f>
        <v>日</v>
      </c>
      <c r="C242" s="14">
        <f>+'行事入力表①'!E242</f>
        <v>0</v>
      </c>
      <c r="D242" s="133" t="s">
        <v>371</v>
      </c>
      <c r="E242" s="133" t="s">
        <v>371</v>
      </c>
      <c r="F242" s="133" t="s">
        <v>149</v>
      </c>
      <c r="G242" s="133" t="s">
        <v>149</v>
      </c>
      <c r="H242" s="133" t="s">
        <v>371</v>
      </c>
      <c r="I242" s="133" t="s">
        <v>369</v>
      </c>
      <c r="J242" s="224" t="s">
        <v>149</v>
      </c>
      <c r="K242" s="146">
        <f t="shared" si="74"/>
        <v>0</v>
      </c>
      <c r="L242" s="14">
        <f t="shared" si="72"/>
        <v>0</v>
      </c>
      <c r="M242" s="14">
        <f t="shared" si="72"/>
        <v>0</v>
      </c>
      <c r="N242" s="14">
        <f t="shared" si="72"/>
        <v>0</v>
      </c>
      <c r="O242" s="14">
        <f t="shared" si="72"/>
        <v>0</v>
      </c>
      <c r="P242" s="14">
        <f t="shared" si="72"/>
        <v>0</v>
      </c>
      <c r="Q242" s="14">
        <f t="shared" si="72"/>
        <v>0</v>
      </c>
      <c r="R242" s="14">
        <f t="shared" si="72"/>
        <v>0</v>
      </c>
      <c r="S242" s="14">
        <f t="shared" si="72"/>
        <v>0</v>
      </c>
      <c r="T242" s="14">
        <f t="shared" si="72"/>
        <v>0</v>
      </c>
      <c r="U242" s="14">
        <f t="shared" si="72"/>
        <v>0</v>
      </c>
      <c r="V242" s="14">
        <f t="shared" si="72"/>
        <v>0</v>
      </c>
      <c r="W242" s="84">
        <f t="shared" si="72"/>
        <v>0</v>
      </c>
      <c r="X242" s="15">
        <f t="shared" si="75"/>
        <v>0</v>
      </c>
      <c r="Y242" s="146">
        <f t="shared" si="76"/>
        <v>0</v>
      </c>
      <c r="Z242" s="14">
        <f t="shared" si="73"/>
        <v>0</v>
      </c>
      <c r="AA242" s="14">
        <f t="shared" si="73"/>
        <v>0</v>
      </c>
      <c r="AB242" s="14">
        <f t="shared" si="73"/>
        <v>0</v>
      </c>
      <c r="AC242" s="14">
        <f t="shared" si="73"/>
        <v>0</v>
      </c>
      <c r="AD242" s="14">
        <f t="shared" si="73"/>
        <v>0</v>
      </c>
      <c r="AE242" s="14">
        <f t="shared" si="73"/>
        <v>0</v>
      </c>
      <c r="AF242" s="14">
        <f t="shared" si="73"/>
        <v>0</v>
      </c>
      <c r="AG242" s="84">
        <f t="shared" si="73"/>
        <v>0</v>
      </c>
      <c r="AH242" s="10">
        <f t="shared" si="77"/>
        <v>0</v>
      </c>
      <c r="AI242" s="10">
        <f t="shared" si="78"/>
        <v>0</v>
      </c>
      <c r="AJ242" s="10">
        <f t="shared" si="79"/>
        <v>0</v>
      </c>
      <c r="AK242" s="11">
        <f t="shared" si="80"/>
        <v>0</v>
      </c>
    </row>
    <row r="243" spans="1:37" ht="16.5" customHeight="1">
      <c r="A243" s="12">
        <f>+'行事入力表①'!C243</f>
        <v>11</v>
      </c>
      <c r="B243" s="13" t="str">
        <f>+'行事入力表①'!D243</f>
        <v>月</v>
      </c>
      <c r="C243" s="14" t="str">
        <f>+'行事入力表①'!E243</f>
        <v>体育の日</v>
      </c>
      <c r="D243" s="133" t="s">
        <v>149</v>
      </c>
      <c r="E243" s="133" t="s">
        <v>149</v>
      </c>
      <c r="F243" s="133" t="s">
        <v>149</v>
      </c>
      <c r="G243" s="133" t="s">
        <v>149</v>
      </c>
      <c r="H243" s="133" t="s">
        <v>149</v>
      </c>
      <c r="I243" s="133" t="s">
        <v>149</v>
      </c>
      <c r="J243" s="224" t="s">
        <v>371</v>
      </c>
      <c r="K243" s="146">
        <f t="shared" si="74"/>
        <v>0</v>
      </c>
      <c r="L243" s="14">
        <f t="shared" si="72"/>
        <v>0</v>
      </c>
      <c r="M243" s="14">
        <f t="shared" si="72"/>
        <v>0</v>
      </c>
      <c r="N243" s="14">
        <f t="shared" si="72"/>
        <v>0</v>
      </c>
      <c r="O243" s="14">
        <f t="shared" si="72"/>
        <v>0</v>
      </c>
      <c r="P243" s="14">
        <f t="shared" si="72"/>
        <v>0</v>
      </c>
      <c r="Q243" s="14">
        <f t="shared" si="72"/>
        <v>0</v>
      </c>
      <c r="R243" s="14">
        <f t="shared" si="72"/>
        <v>0</v>
      </c>
      <c r="S243" s="14">
        <f t="shared" si="72"/>
        <v>0</v>
      </c>
      <c r="T243" s="14">
        <f t="shared" si="72"/>
        <v>0</v>
      </c>
      <c r="U243" s="14">
        <f t="shared" si="72"/>
        <v>0</v>
      </c>
      <c r="V243" s="14">
        <f t="shared" si="72"/>
        <v>0</v>
      </c>
      <c r="W243" s="84">
        <f t="shared" si="72"/>
        <v>0</v>
      </c>
      <c r="X243" s="15">
        <f t="shared" si="75"/>
        <v>0</v>
      </c>
      <c r="Y243" s="146">
        <f t="shared" si="76"/>
        <v>0</v>
      </c>
      <c r="Z243" s="14">
        <f t="shared" si="73"/>
        <v>0</v>
      </c>
      <c r="AA243" s="14">
        <f t="shared" si="73"/>
        <v>0</v>
      </c>
      <c r="AB243" s="14">
        <f t="shared" si="73"/>
        <v>0</v>
      </c>
      <c r="AC243" s="14">
        <f t="shared" si="73"/>
        <v>0</v>
      </c>
      <c r="AD243" s="14">
        <f t="shared" si="73"/>
        <v>0</v>
      </c>
      <c r="AE243" s="14">
        <f t="shared" si="73"/>
        <v>0</v>
      </c>
      <c r="AF243" s="14">
        <f t="shared" si="73"/>
        <v>0</v>
      </c>
      <c r="AG243" s="84">
        <f t="shared" si="73"/>
        <v>0</v>
      </c>
      <c r="AH243" s="10">
        <f t="shared" si="77"/>
        <v>0</v>
      </c>
      <c r="AI243" s="10">
        <f t="shared" si="78"/>
        <v>0</v>
      </c>
      <c r="AJ243" s="10">
        <f t="shared" si="79"/>
        <v>0</v>
      </c>
      <c r="AK243" s="11">
        <f t="shared" si="80"/>
        <v>0</v>
      </c>
    </row>
    <row r="244" spans="1:37" ht="16.5" customHeight="1">
      <c r="A244" s="48">
        <f>+'行事入力表①'!C244</f>
        <v>12</v>
      </c>
      <c r="B244" s="23" t="str">
        <f>+'行事入力表①'!D244</f>
        <v>火</v>
      </c>
      <c r="C244" s="36">
        <f>+'行事入力表①'!E244</f>
        <v>0</v>
      </c>
      <c r="D244" s="134"/>
      <c r="E244" s="134"/>
      <c r="F244" s="134"/>
      <c r="G244" s="134"/>
      <c r="H244" s="134"/>
      <c r="I244" s="134"/>
      <c r="J244" s="134"/>
      <c r="K244" s="147">
        <f t="shared" si="74"/>
        <v>0</v>
      </c>
      <c r="L244" s="36">
        <f t="shared" si="72"/>
        <v>0</v>
      </c>
      <c r="M244" s="36">
        <f t="shared" si="72"/>
        <v>0</v>
      </c>
      <c r="N244" s="36">
        <f t="shared" si="72"/>
        <v>0</v>
      </c>
      <c r="O244" s="36">
        <f t="shared" si="72"/>
        <v>0</v>
      </c>
      <c r="P244" s="36">
        <f t="shared" si="72"/>
        <v>0</v>
      </c>
      <c r="Q244" s="36">
        <f t="shared" si="72"/>
        <v>0</v>
      </c>
      <c r="R244" s="36">
        <f t="shared" si="72"/>
        <v>0</v>
      </c>
      <c r="S244" s="36">
        <f t="shared" si="72"/>
        <v>0</v>
      </c>
      <c r="T244" s="36">
        <f t="shared" si="72"/>
        <v>0</v>
      </c>
      <c r="U244" s="36">
        <f t="shared" si="72"/>
        <v>0</v>
      </c>
      <c r="V244" s="36">
        <f t="shared" si="72"/>
        <v>0</v>
      </c>
      <c r="W244" s="148">
        <f t="shared" si="72"/>
        <v>0</v>
      </c>
      <c r="X244" s="49">
        <f t="shared" si="75"/>
        <v>0</v>
      </c>
      <c r="Y244" s="147">
        <f t="shared" si="76"/>
        <v>0</v>
      </c>
      <c r="Z244" s="36">
        <f t="shared" si="73"/>
        <v>0</v>
      </c>
      <c r="AA244" s="36">
        <f t="shared" si="73"/>
        <v>0</v>
      </c>
      <c r="AB244" s="36">
        <f t="shared" si="73"/>
        <v>0</v>
      </c>
      <c r="AC244" s="36">
        <f t="shared" si="73"/>
        <v>0</v>
      </c>
      <c r="AD244" s="36">
        <f t="shared" si="73"/>
        <v>0</v>
      </c>
      <c r="AE244" s="36">
        <f t="shared" si="73"/>
        <v>0</v>
      </c>
      <c r="AF244" s="36">
        <f t="shared" si="73"/>
        <v>0</v>
      </c>
      <c r="AG244" s="148">
        <f t="shared" si="73"/>
        <v>0</v>
      </c>
      <c r="AH244" s="46">
        <f t="shared" si="77"/>
        <v>0</v>
      </c>
      <c r="AI244" s="46">
        <f t="shared" si="78"/>
        <v>0</v>
      </c>
      <c r="AJ244" s="46">
        <f t="shared" si="79"/>
        <v>0</v>
      </c>
      <c r="AK244" s="47">
        <f t="shared" si="80"/>
        <v>0</v>
      </c>
    </row>
    <row r="245" spans="1:37" ht="16.5" customHeight="1">
      <c r="A245" s="48">
        <f>+'行事入力表①'!C245</f>
        <v>13</v>
      </c>
      <c r="B245" s="23" t="str">
        <f>+'行事入力表①'!D245</f>
        <v>水</v>
      </c>
      <c r="C245" s="36">
        <f>+'行事入力表①'!E245</f>
        <v>0</v>
      </c>
      <c r="D245" s="134"/>
      <c r="E245" s="134"/>
      <c r="F245" s="134"/>
      <c r="G245" s="134"/>
      <c r="H245" s="134"/>
      <c r="I245" s="134"/>
      <c r="J245" s="134"/>
      <c r="K245" s="147">
        <f t="shared" si="74"/>
        <v>0</v>
      </c>
      <c r="L245" s="36">
        <f t="shared" si="72"/>
        <v>0</v>
      </c>
      <c r="M245" s="36">
        <f t="shared" si="72"/>
        <v>0</v>
      </c>
      <c r="N245" s="36">
        <f t="shared" si="72"/>
        <v>0</v>
      </c>
      <c r="O245" s="36">
        <f t="shared" si="72"/>
        <v>0</v>
      </c>
      <c r="P245" s="36">
        <f t="shared" si="72"/>
        <v>0</v>
      </c>
      <c r="Q245" s="36">
        <f t="shared" si="72"/>
        <v>0</v>
      </c>
      <c r="R245" s="36">
        <f t="shared" si="72"/>
        <v>0</v>
      </c>
      <c r="S245" s="36">
        <f t="shared" si="72"/>
        <v>0</v>
      </c>
      <c r="T245" s="36">
        <f t="shared" si="72"/>
        <v>0</v>
      </c>
      <c r="U245" s="36">
        <f t="shared" si="72"/>
        <v>0</v>
      </c>
      <c r="V245" s="36">
        <f t="shared" si="72"/>
        <v>0</v>
      </c>
      <c r="W245" s="148">
        <f t="shared" si="72"/>
        <v>0</v>
      </c>
      <c r="X245" s="49">
        <f>SUM(K245:W245)</f>
        <v>0</v>
      </c>
      <c r="Y245" s="147">
        <f t="shared" si="76"/>
        <v>0</v>
      </c>
      <c r="Z245" s="36">
        <f t="shared" si="73"/>
        <v>0</v>
      </c>
      <c r="AA245" s="36">
        <f t="shared" si="73"/>
        <v>0</v>
      </c>
      <c r="AB245" s="36">
        <f t="shared" si="73"/>
        <v>0</v>
      </c>
      <c r="AC245" s="36">
        <f t="shared" si="73"/>
        <v>0</v>
      </c>
      <c r="AD245" s="36">
        <f t="shared" si="73"/>
        <v>0</v>
      </c>
      <c r="AE245" s="36">
        <f t="shared" si="73"/>
        <v>0</v>
      </c>
      <c r="AF245" s="36">
        <f t="shared" si="73"/>
        <v>0</v>
      </c>
      <c r="AG245" s="148">
        <f t="shared" si="73"/>
        <v>0</v>
      </c>
      <c r="AH245" s="46">
        <f>COUNTA(D245:J245)-X245-AJ245-SUM(Y245:AG245)-COUNTIF(D245:J245,"-")-COUNTIF(D245:J245,"★")</f>
        <v>0</v>
      </c>
      <c r="AI245" s="46">
        <f>COUNTIF(D245:J245,"★")</f>
        <v>0</v>
      </c>
      <c r="AJ245" s="46">
        <f t="shared" si="79"/>
        <v>0</v>
      </c>
      <c r="AK245" s="49">
        <f>+X245+SUM(Y245:AH245)</f>
        <v>0</v>
      </c>
    </row>
    <row r="246" spans="1:37" ht="16.5" customHeight="1">
      <c r="A246" s="48">
        <f>+'行事入力表①'!C246</f>
        <v>14</v>
      </c>
      <c r="B246" s="23" t="str">
        <f>+'行事入力表①'!D246</f>
        <v>木</v>
      </c>
      <c r="C246" s="36">
        <f>+'行事入力表①'!E246</f>
        <v>0</v>
      </c>
      <c r="D246" s="134"/>
      <c r="E246" s="134"/>
      <c r="F246" s="134"/>
      <c r="G246" s="134"/>
      <c r="H246" s="134"/>
      <c r="I246" s="134"/>
      <c r="J246" s="134"/>
      <c r="K246" s="147">
        <f t="shared" si="74"/>
        <v>0</v>
      </c>
      <c r="L246" s="36">
        <f t="shared" si="72"/>
        <v>0</v>
      </c>
      <c r="M246" s="36">
        <f t="shared" si="72"/>
        <v>0</v>
      </c>
      <c r="N246" s="36">
        <f t="shared" si="72"/>
        <v>0</v>
      </c>
      <c r="O246" s="36">
        <f t="shared" si="72"/>
        <v>0</v>
      </c>
      <c r="P246" s="36">
        <f t="shared" si="72"/>
        <v>0</v>
      </c>
      <c r="Q246" s="36">
        <f t="shared" si="72"/>
        <v>0</v>
      </c>
      <c r="R246" s="36">
        <f t="shared" si="72"/>
        <v>0</v>
      </c>
      <c r="S246" s="36">
        <f t="shared" si="72"/>
        <v>0</v>
      </c>
      <c r="T246" s="36">
        <f t="shared" si="72"/>
        <v>0</v>
      </c>
      <c r="U246" s="36">
        <f t="shared" si="72"/>
        <v>0</v>
      </c>
      <c r="V246" s="36">
        <f t="shared" si="72"/>
        <v>0</v>
      </c>
      <c r="W246" s="148">
        <f t="shared" si="72"/>
        <v>0</v>
      </c>
      <c r="X246" s="49">
        <f t="shared" si="75"/>
        <v>0</v>
      </c>
      <c r="Y246" s="147">
        <f t="shared" si="76"/>
        <v>0</v>
      </c>
      <c r="Z246" s="36">
        <f t="shared" si="73"/>
        <v>0</v>
      </c>
      <c r="AA246" s="36">
        <f t="shared" si="73"/>
        <v>0</v>
      </c>
      <c r="AB246" s="36">
        <f t="shared" si="73"/>
        <v>0</v>
      </c>
      <c r="AC246" s="36">
        <f t="shared" si="73"/>
        <v>0</v>
      </c>
      <c r="AD246" s="36">
        <f t="shared" si="73"/>
        <v>0</v>
      </c>
      <c r="AE246" s="36">
        <f t="shared" si="73"/>
        <v>0</v>
      </c>
      <c r="AF246" s="36">
        <f t="shared" si="73"/>
        <v>0</v>
      </c>
      <c r="AG246" s="148">
        <f t="shared" si="73"/>
        <v>0</v>
      </c>
      <c r="AH246" s="46">
        <f t="shared" si="77"/>
        <v>0</v>
      </c>
      <c r="AI246" s="46">
        <f t="shared" si="78"/>
        <v>0</v>
      </c>
      <c r="AJ246" s="46">
        <f t="shared" si="79"/>
        <v>0</v>
      </c>
      <c r="AK246" s="49">
        <f>+X246+SUM(Y246:AH246)</f>
        <v>0</v>
      </c>
    </row>
    <row r="247" spans="1:37" ht="16.5" customHeight="1">
      <c r="A247" s="48">
        <f>+'行事入力表①'!C247</f>
        <v>15</v>
      </c>
      <c r="B247" s="23" t="str">
        <f>+'行事入力表①'!D247</f>
        <v>金</v>
      </c>
      <c r="C247" s="36">
        <f>+'行事入力表①'!E247</f>
        <v>0</v>
      </c>
      <c r="D247" s="134"/>
      <c r="E247" s="134"/>
      <c r="F247" s="134"/>
      <c r="G247" s="134"/>
      <c r="H247" s="134"/>
      <c r="I247" s="134"/>
      <c r="J247" s="134"/>
      <c r="K247" s="147">
        <f t="shared" si="74"/>
        <v>0</v>
      </c>
      <c r="L247" s="36">
        <f t="shared" si="72"/>
        <v>0</v>
      </c>
      <c r="M247" s="36">
        <f t="shared" si="72"/>
        <v>0</v>
      </c>
      <c r="N247" s="36">
        <f t="shared" si="72"/>
        <v>0</v>
      </c>
      <c r="O247" s="36">
        <f t="shared" si="72"/>
        <v>0</v>
      </c>
      <c r="P247" s="36">
        <f t="shared" si="72"/>
        <v>0</v>
      </c>
      <c r="Q247" s="36">
        <f t="shared" si="72"/>
        <v>0</v>
      </c>
      <c r="R247" s="36">
        <f t="shared" si="72"/>
        <v>0</v>
      </c>
      <c r="S247" s="36">
        <f t="shared" si="72"/>
        <v>0</v>
      </c>
      <c r="T247" s="36">
        <f t="shared" si="72"/>
        <v>0</v>
      </c>
      <c r="U247" s="36">
        <f t="shared" si="72"/>
        <v>0</v>
      </c>
      <c r="V247" s="36">
        <f t="shared" si="72"/>
        <v>0</v>
      </c>
      <c r="W247" s="148">
        <f t="shared" si="72"/>
        <v>0</v>
      </c>
      <c r="X247" s="49">
        <f t="shared" si="75"/>
        <v>0</v>
      </c>
      <c r="Y247" s="147">
        <f t="shared" si="76"/>
        <v>0</v>
      </c>
      <c r="Z247" s="36">
        <f t="shared" si="73"/>
        <v>0</v>
      </c>
      <c r="AA247" s="36">
        <f t="shared" si="73"/>
        <v>0</v>
      </c>
      <c r="AB247" s="36">
        <f t="shared" si="73"/>
        <v>0</v>
      </c>
      <c r="AC247" s="36">
        <f t="shared" si="73"/>
        <v>0</v>
      </c>
      <c r="AD247" s="36">
        <f t="shared" si="73"/>
        <v>0</v>
      </c>
      <c r="AE247" s="36">
        <f t="shared" si="73"/>
        <v>0</v>
      </c>
      <c r="AF247" s="36">
        <f t="shared" si="73"/>
        <v>0</v>
      </c>
      <c r="AG247" s="148">
        <f t="shared" si="73"/>
        <v>0</v>
      </c>
      <c r="AH247" s="46">
        <f t="shared" si="77"/>
        <v>0</v>
      </c>
      <c r="AI247" s="46">
        <f t="shared" si="78"/>
        <v>0</v>
      </c>
      <c r="AJ247" s="46">
        <f t="shared" si="79"/>
        <v>0</v>
      </c>
      <c r="AK247" s="49">
        <f>+X247+SUM(Y247:AH247)</f>
        <v>0</v>
      </c>
    </row>
    <row r="248" spans="1:37" ht="16.5" customHeight="1">
      <c r="A248" s="12">
        <f>+'行事入力表①'!C248</f>
        <v>16</v>
      </c>
      <c r="B248" s="13" t="str">
        <f>+'行事入力表①'!D248</f>
        <v>土</v>
      </c>
      <c r="C248" s="14">
        <f>+'行事入力表①'!E248</f>
        <v>0</v>
      </c>
      <c r="D248" s="133" t="s">
        <v>371</v>
      </c>
      <c r="E248" s="133" t="s">
        <v>371</v>
      </c>
      <c r="F248" s="133" t="s">
        <v>149</v>
      </c>
      <c r="G248" s="133" t="s">
        <v>149</v>
      </c>
      <c r="H248" s="133" t="s">
        <v>371</v>
      </c>
      <c r="I248" s="133" t="s">
        <v>369</v>
      </c>
      <c r="J248" s="224" t="s">
        <v>149</v>
      </c>
      <c r="K248" s="146">
        <f t="shared" si="74"/>
        <v>0</v>
      </c>
      <c r="L248" s="14">
        <f t="shared" si="72"/>
        <v>0</v>
      </c>
      <c r="M248" s="14">
        <f t="shared" si="72"/>
        <v>0</v>
      </c>
      <c r="N248" s="14">
        <f t="shared" si="72"/>
        <v>0</v>
      </c>
      <c r="O248" s="14">
        <f t="shared" si="72"/>
        <v>0</v>
      </c>
      <c r="P248" s="14">
        <f t="shared" si="72"/>
        <v>0</v>
      </c>
      <c r="Q248" s="14">
        <f t="shared" si="72"/>
        <v>0</v>
      </c>
      <c r="R248" s="14">
        <f t="shared" si="72"/>
        <v>0</v>
      </c>
      <c r="S248" s="14">
        <f t="shared" si="72"/>
        <v>0</v>
      </c>
      <c r="T248" s="14">
        <f t="shared" si="72"/>
        <v>0</v>
      </c>
      <c r="U248" s="14">
        <f t="shared" si="72"/>
        <v>0</v>
      </c>
      <c r="V248" s="14">
        <f t="shared" si="72"/>
        <v>0</v>
      </c>
      <c r="W248" s="84">
        <f t="shared" si="72"/>
        <v>0</v>
      </c>
      <c r="X248" s="15">
        <f t="shared" si="75"/>
        <v>0</v>
      </c>
      <c r="Y248" s="146">
        <f t="shared" si="76"/>
        <v>0</v>
      </c>
      <c r="Z248" s="14">
        <f t="shared" si="73"/>
        <v>0</v>
      </c>
      <c r="AA248" s="14">
        <f t="shared" si="73"/>
        <v>0</v>
      </c>
      <c r="AB248" s="14">
        <f t="shared" si="73"/>
        <v>0</v>
      </c>
      <c r="AC248" s="14">
        <f t="shared" si="73"/>
        <v>0</v>
      </c>
      <c r="AD248" s="14">
        <f t="shared" si="73"/>
        <v>0</v>
      </c>
      <c r="AE248" s="14">
        <f t="shared" si="73"/>
        <v>0</v>
      </c>
      <c r="AF248" s="14">
        <f t="shared" si="73"/>
        <v>0</v>
      </c>
      <c r="AG248" s="84">
        <f t="shared" si="73"/>
        <v>0</v>
      </c>
      <c r="AH248" s="10">
        <f t="shared" si="77"/>
        <v>0</v>
      </c>
      <c r="AI248" s="10">
        <f t="shared" si="78"/>
        <v>0</v>
      </c>
      <c r="AJ248" s="10">
        <f t="shared" si="79"/>
        <v>0</v>
      </c>
      <c r="AK248" s="11">
        <f aca="true" t="shared" si="81" ref="AK248:AK263">+X248+SUM(Y248:AH248)</f>
        <v>0</v>
      </c>
    </row>
    <row r="249" spans="1:37" ht="16.5" customHeight="1">
      <c r="A249" s="12">
        <f>+'行事入力表①'!C249</f>
        <v>17</v>
      </c>
      <c r="B249" s="13" t="str">
        <f>+'行事入力表①'!D249</f>
        <v>日</v>
      </c>
      <c r="C249" s="14">
        <f>+'行事入力表①'!E249</f>
        <v>0</v>
      </c>
      <c r="D249" s="133" t="s">
        <v>149</v>
      </c>
      <c r="E249" s="133" t="s">
        <v>149</v>
      </c>
      <c r="F249" s="133" t="s">
        <v>149</v>
      </c>
      <c r="G249" s="133" t="s">
        <v>149</v>
      </c>
      <c r="H249" s="133" t="s">
        <v>149</v>
      </c>
      <c r="I249" s="133" t="s">
        <v>149</v>
      </c>
      <c r="J249" s="224" t="s">
        <v>371</v>
      </c>
      <c r="K249" s="146">
        <f t="shared" si="74"/>
        <v>0</v>
      </c>
      <c r="L249" s="14">
        <f t="shared" si="74"/>
        <v>0</v>
      </c>
      <c r="M249" s="14">
        <f t="shared" si="74"/>
        <v>0</v>
      </c>
      <c r="N249" s="14">
        <f t="shared" si="74"/>
        <v>0</v>
      </c>
      <c r="O249" s="14">
        <f t="shared" si="74"/>
        <v>0</v>
      </c>
      <c r="P249" s="14">
        <f t="shared" si="74"/>
        <v>0</v>
      </c>
      <c r="Q249" s="14">
        <f t="shared" si="74"/>
        <v>0</v>
      </c>
      <c r="R249" s="14">
        <f t="shared" si="74"/>
        <v>0</v>
      </c>
      <c r="S249" s="14">
        <f t="shared" si="74"/>
        <v>0</v>
      </c>
      <c r="T249" s="14">
        <f t="shared" si="74"/>
        <v>0</v>
      </c>
      <c r="U249" s="14">
        <f t="shared" si="74"/>
        <v>0</v>
      </c>
      <c r="V249" s="14">
        <f t="shared" si="74"/>
        <v>0</v>
      </c>
      <c r="W249" s="84">
        <f t="shared" si="74"/>
        <v>0</v>
      </c>
      <c r="X249" s="15">
        <f t="shared" si="75"/>
        <v>0</v>
      </c>
      <c r="Y249" s="146">
        <f t="shared" si="76"/>
        <v>0</v>
      </c>
      <c r="Z249" s="14">
        <f t="shared" si="76"/>
        <v>0</v>
      </c>
      <c r="AA249" s="14">
        <f t="shared" si="76"/>
        <v>0</v>
      </c>
      <c r="AB249" s="14">
        <f t="shared" si="76"/>
        <v>0</v>
      </c>
      <c r="AC249" s="14">
        <f t="shared" si="76"/>
        <v>0</v>
      </c>
      <c r="AD249" s="14">
        <f t="shared" si="76"/>
        <v>0</v>
      </c>
      <c r="AE249" s="14">
        <f t="shared" si="76"/>
        <v>0</v>
      </c>
      <c r="AF249" s="14">
        <f t="shared" si="76"/>
        <v>0</v>
      </c>
      <c r="AG249" s="84">
        <f t="shared" si="76"/>
        <v>0</v>
      </c>
      <c r="AH249" s="10">
        <f t="shared" si="77"/>
        <v>0</v>
      </c>
      <c r="AI249" s="10">
        <f t="shared" si="78"/>
        <v>0</v>
      </c>
      <c r="AJ249" s="10">
        <f t="shared" si="79"/>
        <v>0</v>
      </c>
      <c r="AK249" s="11">
        <f t="shared" si="81"/>
        <v>0</v>
      </c>
    </row>
    <row r="250" spans="1:37" ht="16.5" customHeight="1">
      <c r="A250" s="48">
        <f>+'行事入力表①'!C250</f>
        <v>18</v>
      </c>
      <c r="B250" s="23" t="str">
        <f>+'行事入力表①'!D250</f>
        <v>月</v>
      </c>
      <c r="C250" s="36">
        <f>+'行事入力表①'!E250</f>
        <v>0</v>
      </c>
      <c r="D250" s="134"/>
      <c r="E250" s="134"/>
      <c r="F250" s="134"/>
      <c r="G250" s="134"/>
      <c r="H250" s="134"/>
      <c r="I250" s="134"/>
      <c r="J250" s="134"/>
      <c r="K250" s="147">
        <f t="shared" si="74"/>
        <v>0</v>
      </c>
      <c r="L250" s="36">
        <f t="shared" si="74"/>
        <v>0</v>
      </c>
      <c r="M250" s="36">
        <f t="shared" si="74"/>
        <v>0</v>
      </c>
      <c r="N250" s="36">
        <f t="shared" si="74"/>
        <v>0</v>
      </c>
      <c r="O250" s="36">
        <f t="shared" si="74"/>
        <v>0</v>
      </c>
      <c r="P250" s="36">
        <f t="shared" si="74"/>
        <v>0</v>
      </c>
      <c r="Q250" s="36">
        <f t="shared" si="74"/>
        <v>0</v>
      </c>
      <c r="R250" s="36">
        <f t="shared" si="74"/>
        <v>0</v>
      </c>
      <c r="S250" s="36">
        <f t="shared" si="74"/>
        <v>0</v>
      </c>
      <c r="T250" s="36">
        <f t="shared" si="74"/>
        <v>0</v>
      </c>
      <c r="U250" s="36">
        <f t="shared" si="74"/>
        <v>0</v>
      </c>
      <c r="V250" s="36">
        <f t="shared" si="74"/>
        <v>0</v>
      </c>
      <c r="W250" s="148">
        <f t="shared" si="74"/>
        <v>0</v>
      </c>
      <c r="X250" s="49">
        <f t="shared" si="75"/>
        <v>0</v>
      </c>
      <c r="Y250" s="147">
        <f t="shared" si="76"/>
        <v>0</v>
      </c>
      <c r="Z250" s="36">
        <f t="shared" si="76"/>
        <v>0</v>
      </c>
      <c r="AA250" s="36">
        <f t="shared" si="76"/>
        <v>0</v>
      </c>
      <c r="AB250" s="36">
        <f t="shared" si="76"/>
        <v>0</v>
      </c>
      <c r="AC250" s="36">
        <f t="shared" si="76"/>
        <v>0</v>
      </c>
      <c r="AD250" s="36">
        <f t="shared" si="76"/>
        <v>0</v>
      </c>
      <c r="AE250" s="36">
        <f t="shared" si="76"/>
        <v>0</v>
      </c>
      <c r="AF250" s="36">
        <f t="shared" si="76"/>
        <v>0</v>
      </c>
      <c r="AG250" s="148">
        <f t="shared" si="76"/>
        <v>0</v>
      </c>
      <c r="AH250" s="46">
        <f t="shared" si="77"/>
        <v>0</v>
      </c>
      <c r="AI250" s="46">
        <f t="shared" si="78"/>
        <v>0</v>
      </c>
      <c r="AJ250" s="46">
        <f t="shared" si="79"/>
        <v>0</v>
      </c>
      <c r="AK250" s="49">
        <f t="shared" si="81"/>
        <v>0</v>
      </c>
    </row>
    <row r="251" spans="1:37" ht="16.5" customHeight="1">
      <c r="A251" s="48">
        <f>+'行事入力表①'!C251</f>
        <v>19</v>
      </c>
      <c r="B251" s="23" t="str">
        <f>+'行事入力表①'!D251</f>
        <v>火</v>
      </c>
      <c r="C251" s="36">
        <f>+'行事入力表①'!E251</f>
        <v>0</v>
      </c>
      <c r="D251" s="134"/>
      <c r="E251" s="134"/>
      <c r="F251" s="134"/>
      <c r="G251" s="134"/>
      <c r="H251" s="134"/>
      <c r="I251" s="134"/>
      <c r="J251" s="134"/>
      <c r="K251" s="147">
        <f t="shared" si="74"/>
        <v>0</v>
      </c>
      <c r="L251" s="36">
        <f t="shared" si="74"/>
        <v>0</v>
      </c>
      <c r="M251" s="36">
        <f t="shared" si="74"/>
        <v>0</v>
      </c>
      <c r="N251" s="36">
        <f t="shared" si="74"/>
        <v>0</v>
      </c>
      <c r="O251" s="36">
        <f t="shared" si="74"/>
        <v>0</v>
      </c>
      <c r="P251" s="36">
        <f t="shared" si="74"/>
        <v>0</v>
      </c>
      <c r="Q251" s="36">
        <f t="shared" si="74"/>
        <v>0</v>
      </c>
      <c r="R251" s="36">
        <f t="shared" si="74"/>
        <v>0</v>
      </c>
      <c r="S251" s="36">
        <f t="shared" si="74"/>
        <v>0</v>
      </c>
      <c r="T251" s="36">
        <f t="shared" si="74"/>
        <v>0</v>
      </c>
      <c r="U251" s="36">
        <f t="shared" si="74"/>
        <v>0</v>
      </c>
      <c r="V251" s="36">
        <f t="shared" si="74"/>
        <v>0</v>
      </c>
      <c r="W251" s="148">
        <f t="shared" si="74"/>
        <v>0</v>
      </c>
      <c r="X251" s="49">
        <f t="shared" si="75"/>
        <v>0</v>
      </c>
      <c r="Y251" s="147">
        <f t="shared" si="76"/>
        <v>0</v>
      </c>
      <c r="Z251" s="36">
        <f t="shared" si="76"/>
        <v>0</v>
      </c>
      <c r="AA251" s="36">
        <f t="shared" si="76"/>
        <v>0</v>
      </c>
      <c r="AB251" s="36">
        <f t="shared" si="76"/>
        <v>0</v>
      </c>
      <c r="AC251" s="36">
        <f t="shared" si="76"/>
        <v>0</v>
      </c>
      <c r="AD251" s="36">
        <f t="shared" si="76"/>
        <v>0</v>
      </c>
      <c r="AE251" s="36">
        <f t="shared" si="76"/>
        <v>0</v>
      </c>
      <c r="AF251" s="36">
        <f t="shared" si="76"/>
        <v>0</v>
      </c>
      <c r="AG251" s="148">
        <f t="shared" si="76"/>
        <v>0</v>
      </c>
      <c r="AH251" s="46">
        <f t="shared" si="77"/>
        <v>0</v>
      </c>
      <c r="AI251" s="46">
        <f t="shared" si="78"/>
        <v>0</v>
      </c>
      <c r="AJ251" s="46">
        <f t="shared" si="79"/>
        <v>0</v>
      </c>
      <c r="AK251" s="49">
        <f t="shared" si="81"/>
        <v>0</v>
      </c>
    </row>
    <row r="252" spans="1:37" ht="16.5" customHeight="1">
      <c r="A252" s="48">
        <f>+'行事入力表①'!C252</f>
        <v>20</v>
      </c>
      <c r="B252" s="23" t="str">
        <f>+'行事入力表①'!D252</f>
        <v>水</v>
      </c>
      <c r="C252" s="36">
        <f>+'行事入力表①'!E252</f>
        <v>0</v>
      </c>
      <c r="D252" s="134"/>
      <c r="E252" s="134"/>
      <c r="F252" s="134"/>
      <c r="G252" s="134"/>
      <c r="H252" s="134"/>
      <c r="I252" s="134"/>
      <c r="J252" s="134"/>
      <c r="K252" s="147">
        <f t="shared" si="74"/>
        <v>0</v>
      </c>
      <c r="L252" s="36">
        <f t="shared" si="74"/>
        <v>0</v>
      </c>
      <c r="M252" s="36">
        <f t="shared" si="74"/>
        <v>0</v>
      </c>
      <c r="N252" s="36">
        <f t="shared" si="74"/>
        <v>0</v>
      </c>
      <c r="O252" s="36">
        <f t="shared" si="74"/>
        <v>0</v>
      </c>
      <c r="P252" s="36">
        <f t="shared" si="74"/>
        <v>0</v>
      </c>
      <c r="Q252" s="36">
        <f t="shared" si="74"/>
        <v>0</v>
      </c>
      <c r="R252" s="36">
        <f t="shared" si="74"/>
        <v>0</v>
      </c>
      <c r="S252" s="36">
        <f t="shared" si="74"/>
        <v>0</v>
      </c>
      <c r="T252" s="36">
        <f t="shared" si="74"/>
        <v>0</v>
      </c>
      <c r="U252" s="36">
        <f t="shared" si="74"/>
        <v>0</v>
      </c>
      <c r="V252" s="36">
        <f t="shared" si="74"/>
        <v>0</v>
      </c>
      <c r="W252" s="148">
        <f t="shared" si="74"/>
        <v>0</v>
      </c>
      <c r="X252" s="49">
        <f t="shared" si="75"/>
        <v>0</v>
      </c>
      <c r="Y252" s="147">
        <f t="shared" si="76"/>
        <v>0</v>
      </c>
      <c r="Z252" s="36">
        <f t="shared" si="76"/>
        <v>0</v>
      </c>
      <c r="AA252" s="36">
        <f t="shared" si="76"/>
        <v>0</v>
      </c>
      <c r="AB252" s="36">
        <f t="shared" si="76"/>
        <v>0</v>
      </c>
      <c r="AC252" s="36">
        <f t="shared" si="76"/>
        <v>0</v>
      </c>
      <c r="AD252" s="36">
        <f t="shared" si="76"/>
        <v>0</v>
      </c>
      <c r="AE252" s="36">
        <f t="shared" si="76"/>
        <v>0</v>
      </c>
      <c r="AF252" s="36">
        <f t="shared" si="76"/>
        <v>0</v>
      </c>
      <c r="AG252" s="148">
        <f t="shared" si="76"/>
        <v>0</v>
      </c>
      <c r="AH252" s="46">
        <f t="shared" si="77"/>
        <v>0</v>
      </c>
      <c r="AI252" s="46">
        <f t="shared" si="78"/>
        <v>0</v>
      </c>
      <c r="AJ252" s="46">
        <f t="shared" si="79"/>
        <v>0</v>
      </c>
      <c r="AK252" s="49">
        <f t="shared" si="81"/>
        <v>0</v>
      </c>
    </row>
    <row r="253" spans="1:37" ht="16.5" customHeight="1">
      <c r="A253" s="48">
        <f>+'行事入力表①'!C253</f>
        <v>21</v>
      </c>
      <c r="B253" s="23" t="str">
        <f>+'行事入力表①'!D253</f>
        <v>木</v>
      </c>
      <c r="C253" s="36">
        <f>+'行事入力表①'!E253</f>
        <v>0</v>
      </c>
      <c r="D253" s="134"/>
      <c r="E253" s="134"/>
      <c r="F253" s="134"/>
      <c r="G253" s="134"/>
      <c r="H253" s="134"/>
      <c r="I253" s="134"/>
      <c r="J253" s="134"/>
      <c r="K253" s="147">
        <f t="shared" si="74"/>
        <v>0</v>
      </c>
      <c r="L253" s="36">
        <f t="shared" si="74"/>
        <v>0</v>
      </c>
      <c r="M253" s="36">
        <f t="shared" si="74"/>
        <v>0</v>
      </c>
      <c r="N253" s="36">
        <f t="shared" si="74"/>
        <v>0</v>
      </c>
      <c r="O253" s="36">
        <f t="shared" si="74"/>
        <v>0</v>
      </c>
      <c r="P253" s="36">
        <f t="shared" si="74"/>
        <v>0</v>
      </c>
      <c r="Q253" s="36">
        <f t="shared" si="74"/>
        <v>0</v>
      </c>
      <c r="R253" s="36">
        <f t="shared" si="74"/>
        <v>0</v>
      </c>
      <c r="S253" s="36">
        <f t="shared" si="74"/>
        <v>0</v>
      </c>
      <c r="T253" s="36">
        <f t="shared" si="74"/>
        <v>0</v>
      </c>
      <c r="U253" s="36">
        <f t="shared" si="74"/>
        <v>0</v>
      </c>
      <c r="V253" s="36">
        <f t="shared" si="74"/>
        <v>0</v>
      </c>
      <c r="W253" s="148">
        <f t="shared" si="74"/>
        <v>0</v>
      </c>
      <c r="X253" s="49">
        <f t="shared" si="75"/>
        <v>0</v>
      </c>
      <c r="Y253" s="147">
        <f t="shared" si="76"/>
        <v>0</v>
      </c>
      <c r="Z253" s="36">
        <f t="shared" si="76"/>
        <v>0</v>
      </c>
      <c r="AA253" s="36">
        <f t="shared" si="76"/>
        <v>0</v>
      </c>
      <c r="AB253" s="36">
        <f t="shared" si="76"/>
        <v>0</v>
      </c>
      <c r="AC253" s="36">
        <f t="shared" si="76"/>
        <v>0</v>
      </c>
      <c r="AD253" s="36">
        <f t="shared" si="76"/>
        <v>0</v>
      </c>
      <c r="AE253" s="36">
        <f t="shared" si="76"/>
        <v>0</v>
      </c>
      <c r="AF253" s="36">
        <f t="shared" si="76"/>
        <v>0</v>
      </c>
      <c r="AG253" s="148">
        <f t="shared" si="76"/>
        <v>0</v>
      </c>
      <c r="AH253" s="46">
        <f t="shared" si="77"/>
        <v>0</v>
      </c>
      <c r="AI253" s="46">
        <f t="shared" si="78"/>
        <v>0</v>
      </c>
      <c r="AJ253" s="46">
        <f t="shared" si="79"/>
        <v>0</v>
      </c>
      <c r="AK253" s="49">
        <f t="shared" si="81"/>
        <v>0</v>
      </c>
    </row>
    <row r="254" spans="1:37" ht="16.5" customHeight="1">
      <c r="A254" s="48">
        <f>+'行事入力表①'!C254</f>
        <v>22</v>
      </c>
      <c r="B254" s="23" t="str">
        <f>+'行事入力表①'!D254</f>
        <v>金</v>
      </c>
      <c r="C254" s="36">
        <f>+'行事入力表①'!E254</f>
        <v>0</v>
      </c>
      <c r="D254" s="134"/>
      <c r="E254" s="134"/>
      <c r="F254" s="134"/>
      <c r="G254" s="134"/>
      <c r="H254" s="134"/>
      <c r="I254" s="134"/>
      <c r="J254" s="134"/>
      <c r="K254" s="147">
        <f t="shared" si="74"/>
        <v>0</v>
      </c>
      <c r="L254" s="36">
        <f t="shared" si="74"/>
        <v>0</v>
      </c>
      <c r="M254" s="36">
        <f t="shared" si="74"/>
        <v>0</v>
      </c>
      <c r="N254" s="36">
        <f t="shared" si="74"/>
        <v>0</v>
      </c>
      <c r="O254" s="36">
        <f t="shared" si="74"/>
        <v>0</v>
      </c>
      <c r="P254" s="36">
        <f t="shared" si="74"/>
        <v>0</v>
      </c>
      <c r="Q254" s="36">
        <f t="shared" si="74"/>
        <v>0</v>
      </c>
      <c r="R254" s="36">
        <f t="shared" si="74"/>
        <v>0</v>
      </c>
      <c r="S254" s="36">
        <f t="shared" si="74"/>
        <v>0</v>
      </c>
      <c r="T254" s="36">
        <f t="shared" si="74"/>
        <v>0</v>
      </c>
      <c r="U254" s="36">
        <f t="shared" si="74"/>
        <v>0</v>
      </c>
      <c r="V254" s="36">
        <f t="shared" si="74"/>
        <v>0</v>
      </c>
      <c r="W254" s="148">
        <f t="shared" si="74"/>
        <v>0</v>
      </c>
      <c r="X254" s="49">
        <f t="shared" si="75"/>
        <v>0</v>
      </c>
      <c r="Y254" s="147">
        <f t="shared" si="76"/>
        <v>0</v>
      </c>
      <c r="Z254" s="36">
        <f t="shared" si="76"/>
        <v>0</v>
      </c>
      <c r="AA254" s="36">
        <f t="shared" si="76"/>
        <v>0</v>
      </c>
      <c r="AB254" s="36">
        <f t="shared" si="76"/>
        <v>0</v>
      </c>
      <c r="AC254" s="36">
        <f t="shared" si="76"/>
        <v>0</v>
      </c>
      <c r="AD254" s="36">
        <f t="shared" si="76"/>
        <v>0</v>
      </c>
      <c r="AE254" s="36">
        <f t="shared" si="76"/>
        <v>0</v>
      </c>
      <c r="AF254" s="36">
        <f t="shared" si="76"/>
        <v>0</v>
      </c>
      <c r="AG254" s="148">
        <f t="shared" si="76"/>
        <v>0</v>
      </c>
      <c r="AH254" s="46">
        <f t="shared" si="77"/>
        <v>0</v>
      </c>
      <c r="AI254" s="46">
        <f t="shared" si="78"/>
        <v>0</v>
      </c>
      <c r="AJ254" s="46">
        <f t="shared" si="79"/>
        <v>0</v>
      </c>
      <c r="AK254" s="49">
        <f t="shared" si="81"/>
        <v>0</v>
      </c>
    </row>
    <row r="255" spans="1:37" ht="16.5" customHeight="1">
      <c r="A255" s="12">
        <f>+'行事入力表①'!C255</f>
        <v>23</v>
      </c>
      <c r="B255" s="13" t="str">
        <f>+'行事入力表①'!D255</f>
        <v>土</v>
      </c>
      <c r="C255" s="14">
        <f>+'行事入力表①'!E255</f>
        <v>0</v>
      </c>
      <c r="D255" s="133" t="s">
        <v>371</v>
      </c>
      <c r="E255" s="133" t="s">
        <v>371</v>
      </c>
      <c r="F255" s="133" t="s">
        <v>149</v>
      </c>
      <c r="G255" s="133" t="s">
        <v>149</v>
      </c>
      <c r="H255" s="133" t="s">
        <v>371</v>
      </c>
      <c r="I255" s="133" t="s">
        <v>369</v>
      </c>
      <c r="J255" s="224" t="s">
        <v>149</v>
      </c>
      <c r="K255" s="146">
        <f t="shared" si="74"/>
        <v>0</v>
      </c>
      <c r="L255" s="14">
        <f t="shared" si="74"/>
        <v>0</v>
      </c>
      <c r="M255" s="14">
        <f t="shared" si="74"/>
        <v>0</v>
      </c>
      <c r="N255" s="14">
        <f t="shared" si="74"/>
        <v>0</v>
      </c>
      <c r="O255" s="14">
        <f t="shared" si="74"/>
        <v>0</v>
      </c>
      <c r="P255" s="14">
        <f t="shared" si="74"/>
        <v>0</v>
      </c>
      <c r="Q255" s="14">
        <f t="shared" si="74"/>
        <v>0</v>
      </c>
      <c r="R255" s="14">
        <f t="shared" si="74"/>
        <v>0</v>
      </c>
      <c r="S255" s="14">
        <f t="shared" si="74"/>
        <v>0</v>
      </c>
      <c r="T255" s="14">
        <f t="shared" si="74"/>
        <v>0</v>
      </c>
      <c r="U255" s="14">
        <f t="shared" si="74"/>
        <v>0</v>
      </c>
      <c r="V255" s="14">
        <f t="shared" si="74"/>
        <v>0</v>
      </c>
      <c r="W255" s="84">
        <f t="shared" si="74"/>
        <v>0</v>
      </c>
      <c r="X255" s="15">
        <f t="shared" si="75"/>
        <v>0</v>
      </c>
      <c r="Y255" s="146">
        <f t="shared" si="76"/>
        <v>0</v>
      </c>
      <c r="Z255" s="14">
        <f t="shared" si="76"/>
        <v>0</v>
      </c>
      <c r="AA255" s="14">
        <f t="shared" si="76"/>
        <v>0</v>
      </c>
      <c r="AB255" s="14">
        <f t="shared" si="76"/>
        <v>0</v>
      </c>
      <c r="AC255" s="14">
        <f t="shared" si="76"/>
        <v>0</v>
      </c>
      <c r="AD255" s="14">
        <f t="shared" si="76"/>
        <v>0</v>
      </c>
      <c r="AE255" s="14">
        <f t="shared" si="76"/>
        <v>0</v>
      </c>
      <c r="AF255" s="14">
        <f t="shared" si="76"/>
        <v>0</v>
      </c>
      <c r="AG255" s="84">
        <f t="shared" si="76"/>
        <v>0</v>
      </c>
      <c r="AH255" s="10">
        <f t="shared" si="77"/>
        <v>0</v>
      </c>
      <c r="AI255" s="10">
        <f t="shared" si="78"/>
        <v>0</v>
      </c>
      <c r="AJ255" s="10">
        <f t="shared" si="79"/>
        <v>0</v>
      </c>
      <c r="AK255" s="11">
        <f t="shared" si="81"/>
        <v>0</v>
      </c>
    </row>
    <row r="256" spans="1:37" ht="16.5" customHeight="1">
      <c r="A256" s="12">
        <f>+'行事入力表①'!C256</f>
        <v>24</v>
      </c>
      <c r="B256" s="13" t="str">
        <f>+'行事入力表①'!D256</f>
        <v>日</v>
      </c>
      <c r="C256" s="14">
        <f>+'行事入力表①'!E256</f>
        <v>0</v>
      </c>
      <c r="D256" s="133" t="s">
        <v>149</v>
      </c>
      <c r="E256" s="133" t="s">
        <v>149</v>
      </c>
      <c r="F256" s="133" t="s">
        <v>149</v>
      </c>
      <c r="G256" s="133" t="s">
        <v>149</v>
      </c>
      <c r="H256" s="133" t="s">
        <v>149</v>
      </c>
      <c r="I256" s="133" t="s">
        <v>149</v>
      </c>
      <c r="J256" s="224" t="s">
        <v>371</v>
      </c>
      <c r="K256" s="146">
        <f t="shared" si="74"/>
        <v>0</v>
      </c>
      <c r="L256" s="14">
        <f t="shared" si="74"/>
        <v>0</v>
      </c>
      <c r="M256" s="14">
        <f t="shared" si="74"/>
        <v>0</v>
      </c>
      <c r="N256" s="14">
        <f t="shared" si="74"/>
        <v>0</v>
      </c>
      <c r="O256" s="14">
        <f t="shared" si="74"/>
        <v>0</v>
      </c>
      <c r="P256" s="14">
        <f t="shared" si="74"/>
        <v>0</v>
      </c>
      <c r="Q256" s="14">
        <f t="shared" si="74"/>
        <v>0</v>
      </c>
      <c r="R256" s="14">
        <f t="shared" si="74"/>
        <v>0</v>
      </c>
      <c r="S256" s="14">
        <f t="shared" si="74"/>
        <v>0</v>
      </c>
      <c r="T256" s="14">
        <f t="shared" si="74"/>
        <v>0</v>
      </c>
      <c r="U256" s="14">
        <f t="shared" si="74"/>
        <v>0</v>
      </c>
      <c r="V256" s="14">
        <f t="shared" si="74"/>
        <v>0</v>
      </c>
      <c r="W256" s="84">
        <f t="shared" si="74"/>
        <v>0</v>
      </c>
      <c r="X256" s="15">
        <f t="shared" si="75"/>
        <v>0</v>
      </c>
      <c r="Y256" s="146">
        <f t="shared" si="76"/>
        <v>0</v>
      </c>
      <c r="Z256" s="14">
        <f t="shared" si="76"/>
        <v>0</v>
      </c>
      <c r="AA256" s="14">
        <f t="shared" si="76"/>
        <v>0</v>
      </c>
      <c r="AB256" s="14">
        <f t="shared" si="76"/>
        <v>0</v>
      </c>
      <c r="AC256" s="14">
        <f t="shared" si="76"/>
        <v>0</v>
      </c>
      <c r="AD256" s="14">
        <f t="shared" si="76"/>
        <v>0</v>
      </c>
      <c r="AE256" s="14">
        <f t="shared" si="76"/>
        <v>0</v>
      </c>
      <c r="AF256" s="14">
        <f t="shared" si="76"/>
        <v>0</v>
      </c>
      <c r="AG256" s="84">
        <f t="shared" si="76"/>
        <v>0</v>
      </c>
      <c r="AH256" s="10">
        <f t="shared" si="77"/>
        <v>0</v>
      </c>
      <c r="AI256" s="10">
        <f t="shared" si="78"/>
        <v>0</v>
      </c>
      <c r="AJ256" s="10">
        <f t="shared" si="79"/>
        <v>0</v>
      </c>
      <c r="AK256" s="11">
        <f t="shared" si="81"/>
        <v>0</v>
      </c>
    </row>
    <row r="257" spans="1:37" ht="16.5" customHeight="1">
      <c r="A257" s="48">
        <f>+'行事入力表①'!C257</f>
        <v>25</v>
      </c>
      <c r="B257" s="23" t="str">
        <f>+'行事入力表①'!D257</f>
        <v>月</v>
      </c>
      <c r="C257" s="36">
        <f>+'行事入力表①'!E257</f>
        <v>0</v>
      </c>
      <c r="D257" s="134"/>
      <c r="E257" s="134"/>
      <c r="F257" s="134"/>
      <c r="G257" s="134"/>
      <c r="H257" s="134"/>
      <c r="I257" s="134"/>
      <c r="J257" s="134"/>
      <c r="K257" s="147">
        <f t="shared" si="74"/>
        <v>0</v>
      </c>
      <c r="L257" s="36">
        <f t="shared" si="74"/>
        <v>0</v>
      </c>
      <c r="M257" s="36">
        <f t="shared" si="74"/>
        <v>0</v>
      </c>
      <c r="N257" s="36">
        <f t="shared" si="74"/>
        <v>0</v>
      </c>
      <c r="O257" s="36">
        <f t="shared" si="74"/>
        <v>0</v>
      </c>
      <c r="P257" s="36">
        <f t="shared" si="74"/>
        <v>0</v>
      </c>
      <c r="Q257" s="36">
        <f t="shared" si="74"/>
        <v>0</v>
      </c>
      <c r="R257" s="36">
        <f t="shared" si="74"/>
        <v>0</v>
      </c>
      <c r="S257" s="36">
        <f t="shared" si="74"/>
        <v>0</v>
      </c>
      <c r="T257" s="36">
        <f t="shared" si="74"/>
        <v>0</v>
      </c>
      <c r="U257" s="36">
        <f t="shared" si="74"/>
        <v>0</v>
      </c>
      <c r="V257" s="36">
        <f t="shared" si="74"/>
        <v>0</v>
      </c>
      <c r="W257" s="148">
        <f t="shared" si="74"/>
        <v>0</v>
      </c>
      <c r="X257" s="49">
        <f t="shared" si="75"/>
        <v>0</v>
      </c>
      <c r="Y257" s="147">
        <f t="shared" si="76"/>
        <v>0</v>
      </c>
      <c r="Z257" s="36">
        <f t="shared" si="76"/>
        <v>0</v>
      </c>
      <c r="AA257" s="36">
        <f t="shared" si="76"/>
        <v>0</v>
      </c>
      <c r="AB257" s="36">
        <f t="shared" si="76"/>
        <v>0</v>
      </c>
      <c r="AC257" s="36">
        <f t="shared" si="76"/>
        <v>0</v>
      </c>
      <c r="AD257" s="36">
        <f t="shared" si="76"/>
        <v>0</v>
      </c>
      <c r="AE257" s="36">
        <f t="shared" si="76"/>
        <v>0</v>
      </c>
      <c r="AF257" s="36">
        <f t="shared" si="76"/>
        <v>0</v>
      </c>
      <c r="AG257" s="148">
        <f t="shared" si="76"/>
        <v>0</v>
      </c>
      <c r="AH257" s="46">
        <f t="shared" si="77"/>
        <v>0</v>
      </c>
      <c r="AI257" s="46">
        <f t="shared" si="78"/>
        <v>0</v>
      </c>
      <c r="AJ257" s="46">
        <f t="shared" si="79"/>
        <v>0</v>
      </c>
      <c r="AK257" s="49">
        <f t="shared" si="81"/>
        <v>0</v>
      </c>
    </row>
    <row r="258" spans="1:37" ht="16.5" customHeight="1">
      <c r="A258" s="48">
        <f>+'行事入力表①'!C258</f>
        <v>26</v>
      </c>
      <c r="B258" s="23" t="str">
        <f>+'行事入力表①'!D258</f>
        <v>火</v>
      </c>
      <c r="C258" s="36">
        <f>+'行事入力表①'!E258</f>
        <v>0</v>
      </c>
      <c r="D258" s="134"/>
      <c r="E258" s="134"/>
      <c r="F258" s="134"/>
      <c r="G258" s="134"/>
      <c r="H258" s="134"/>
      <c r="I258" s="134"/>
      <c r="J258" s="134"/>
      <c r="K258" s="147">
        <f t="shared" si="74"/>
        <v>0</v>
      </c>
      <c r="L258" s="36">
        <f t="shared" si="74"/>
        <v>0</v>
      </c>
      <c r="M258" s="36">
        <f t="shared" si="74"/>
        <v>0</v>
      </c>
      <c r="N258" s="36">
        <f t="shared" si="74"/>
        <v>0</v>
      </c>
      <c r="O258" s="36">
        <f t="shared" si="74"/>
        <v>0</v>
      </c>
      <c r="P258" s="36">
        <f t="shared" si="74"/>
        <v>0</v>
      </c>
      <c r="Q258" s="36">
        <f t="shared" si="74"/>
        <v>0</v>
      </c>
      <c r="R258" s="36">
        <f t="shared" si="74"/>
        <v>0</v>
      </c>
      <c r="S258" s="36">
        <f t="shared" si="74"/>
        <v>0</v>
      </c>
      <c r="T258" s="36">
        <f t="shared" si="74"/>
        <v>0</v>
      </c>
      <c r="U258" s="36">
        <f t="shared" si="74"/>
        <v>0</v>
      </c>
      <c r="V258" s="36">
        <f t="shared" si="74"/>
        <v>0</v>
      </c>
      <c r="W258" s="148">
        <f t="shared" si="74"/>
        <v>0</v>
      </c>
      <c r="X258" s="49">
        <f t="shared" si="75"/>
        <v>0</v>
      </c>
      <c r="Y258" s="147">
        <f t="shared" si="76"/>
        <v>0</v>
      </c>
      <c r="Z258" s="36">
        <f t="shared" si="76"/>
        <v>0</v>
      </c>
      <c r="AA258" s="36">
        <f t="shared" si="76"/>
        <v>0</v>
      </c>
      <c r="AB258" s="36">
        <f t="shared" si="76"/>
        <v>0</v>
      </c>
      <c r="AC258" s="36">
        <f t="shared" si="76"/>
        <v>0</v>
      </c>
      <c r="AD258" s="36">
        <f t="shared" si="76"/>
        <v>0</v>
      </c>
      <c r="AE258" s="36">
        <f t="shared" si="76"/>
        <v>0</v>
      </c>
      <c r="AF258" s="36">
        <f t="shared" si="76"/>
        <v>0</v>
      </c>
      <c r="AG258" s="148">
        <f t="shared" si="76"/>
        <v>0</v>
      </c>
      <c r="AH258" s="46">
        <f t="shared" si="77"/>
        <v>0</v>
      </c>
      <c r="AI258" s="46">
        <f t="shared" si="78"/>
        <v>0</v>
      </c>
      <c r="AJ258" s="46">
        <f t="shared" si="79"/>
        <v>0</v>
      </c>
      <c r="AK258" s="49">
        <f t="shared" si="81"/>
        <v>0</v>
      </c>
    </row>
    <row r="259" spans="1:37" ht="16.5" customHeight="1">
      <c r="A259" s="48">
        <f>+'行事入力表①'!C259</f>
        <v>27</v>
      </c>
      <c r="B259" s="23" t="str">
        <f>+'行事入力表①'!D259</f>
        <v>水</v>
      </c>
      <c r="C259" s="36">
        <f>+'行事入力表①'!E259</f>
        <v>0</v>
      </c>
      <c r="D259" s="134"/>
      <c r="E259" s="134"/>
      <c r="F259" s="134"/>
      <c r="G259" s="134"/>
      <c r="H259" s="134"/>
      <c r="I259" s="134"/>
      <c r="J259" s="134"/>
      <c r="K259" s="147">
        <f t="shared" si="74"/>
        <v>0</v>
      </c>
      <c r="L259" s="36">
        <f t="shared" si="74"/>
        <v>0</v>
      </c>
      <c r="M259" s="36">
        <f t="shared" si="74"/>
        <v>0</v>
      </c>
      <c r="N259" s="36">
        <f t="shared" si="74"/>
        <v>0</v>
      </c>
      <c r="O259" s="36">
        <f t="shared" si="74"/>
        <v>0</v>
      </c>
      <c r="P259" s="36">
        <f t="shared" si="74"/>
        <v>0</v>
      </c>
      <c r="Q259" s="36">
        <f t="shared" si="74"/>
        <v>0</v>
      </c>
      <c r="R259" s="36">
        <f t="shared" si="74"/>
        <v>0</v>
      </c>
      <c r="S259" s="36">
        <f t="shared" si="74"/>
        <v>0</v>
      </c>
      <c r="T259" s="36">
        <f t="shared" si="74"/>
        <v>0</v>
      </c>
      <c r="U259" s="36">
        <f t="shared" si="74"/>
        <v>0</v>
      </c>
      <c r="V259" s="36">
        <f t="shared" si="74"/>
        <v>0</v>
      </c>
      <c r="W259" s="148">
        <f t="shared" si="74"/>
        <v>0</v>
      </c>
      <c r="X259" s="49">
        <f t="shared" si="75"/>
        <v>0</v>
      </c>
      <c r="Y259" s="147">
        <f t="shared" si="76"/>
        <v>0</v>
      </c>
      <c r="Z259" s="36">
        <f t="shared" si="76"/>
        <v>0</v>
      </c>
      <c r="AA259" s="36">
        <f t="shared" si="76"/>
        <v>0</v>
      </c>
      <c r="AB259" s="36">
        <f t="shared" si="76"/>
        <v>0</v>
      </c>
      <c r="AC259" s="36">
        <f t="shared" si="76"/>
        <v>0</v>
      </c>
      <c r="AD259" s="36">
        <f t="shared" si="76"/>
        <v>0</v>
      </c>
      <c r="AE259" s="36">
        <f t="shared" si="76"/>
        <v>0</v>
      </c>
      <c r="AF259" s="36">
        <f t="shared" si="76"/>
        <v>0</v>
      </c>
      <c r="AG259" s="148">
        <f t="shared" si="76"/>
        <v>0</v>
      </c>
      <c r="AH259" s="46">
        <f t="shared" si="77"/>
        <v>0</v>
      </c>
      <c r="AI259" s="46">
        <f t="shared" si="78"/>
        <v>0</v>
      </c>
      <c r="AJ259" s="46">
        <f t="shared" si="79"/>
        <v>0</v>
      </c>
      <c r="AK259" s="49">
        <f t="shared" si="81"/>
        <v>0</v>
      </c>
    </row>
    <row r="260" spans="1:37" ht="16.5" customHeight="1">
      <c r="A260" s="48">
        <f>+'行事入力表①'!C260</f>
        <v>28</v>
      </c>
      <c r="B260" s="23" t="str">
        <f>+'行事入力表①'!D260</f>
        <v>木</v>
      </c>
      <c r="C260" s="36">
        <f>+'行事入力表①'!E260</f>
        <v>0</v>
      </c>
      <c r="D260" s="134"/>
      <c r="E260" s="134"/>
      <c r="F260" s="134"/>
      <c r="G260" s="134"/>
      <c r="H260" s="134"/>
      <c r="I260" s="134"/>
      <c r="J260" s="134"/>
      <c r="K260" s="147">
        <f t="shared" si="74"/>
        <v>0</v>
      </c>
      <c r="L260" s="36">
        <f t="shared" si="74"/>
        <v>0</v>
      </c>
      <c r="M260" s="36">
        <f t="shared" si="74"/>
        <v>0</v>
      </c>
      <c r="N260" s="36">
        <f t="shared" si="74"/>
        <v>0</v>
      </c>
      <c r="O260" s="36">
        <f t="shared" si="74"/>
        <v>0</v>
      </c>
      <c r="P260" s="36">
        <f t="shared" si="74"/>
        <v>0</v>
      </c>
      <c r="Q260" s="36">
        <f t="shared" si="74"/>
        <v>0</v>
      </c>
      <c r="R260" s="36">
        <f t="shared" si="74"/>
        <v>0</v>
      </c>
      <c r="S260" s="36">
        <f t="shared" si="74"/>
        <v>0</v>
      </c>
      <c r="T260" s="36">
        <f t="shared" si="74"/>
        <v>0</v>
      </c>
      <c r="U260" s="36">
        <f t="shared" si="74"/>
        <v>0</v>
      </c>
      <c r="V260" s="36">
        <f t="shared" si="74"/>
        <v>0</v>
      </c>
      <c r="W260" s="148">
        <f t="shared" si="74"/>
        <v>0</v>
      </c>
      <c r="X260" s="49">
        <f t="shared" si="75"/>
        <v>0</v>
      </c>
      <c r="Y260" s="147">
        <f t="shared" si="76"/>
        <v>0</v>
      </c>
      <c r="Z260" s="36">
        <f t="shared" si="76"/>
        <v>0</v>
      </c>
      <c r="AA260" s="36">
        <f t="shared" si="76"/>
        <v>0</v>
      </c>
      <c r="AB260" s="36">
        <f t="shared" si="76"/>
        <v>0</v>
      </c>
      <c r="AC260" s="36">
        <f t="shared" si="76"/>
        <v>0</v>
      </c>
      <c r="AD260" s="36">
        <f t="shared" si="76"/>
        <v>0</v>
      </c>
      <c r="AE260" s="36">
        <f t="shared" si="76"/>
        <v>0</v>
      </c>
      <c r="AF260" s="36">
        <f t="shared" si="76"/>
        <v>0</v>
      </c>
      <c r="AG260" s="148">
        <f t="shared" si="76"/>
        <v>0</v>
      </c>
      <c r="AH260" s="46">
        <f t="shared" si="77"/>
        <v>0</v>
      </c>
      <c r="AI260" s="46">
        <f t="shared" si="78"/>
        <v>0</v>
      </c>
      <c r="AJ260" s="46">
        <f t="shared" si="79"/>
        <v>0</v>
      </c>
      <c r="AK260" s="49">
        <f t="shared" si="81"/>
        <v>0</v>
      </c>
    </row>
    <row r="261" spans="1:37" ht="16.5" customHeight="1">
      <c r="A261" s="48">
        <f>+'行事入力表①'!C261</f>
        <v>29</v>
      </c>
      <c r="B261" s="23" t="str">
        <f>+'行事入力表①'!D261</f>
        <v>金</v>
      </c>
      <c r="C261" s="36">
        <f>+'行事入力表①'!E261</f>
        <v>0</v>
      </c>
      <c r="D261" s="134"/>
      <c r="E261" s="134"/>
      <c r="F261" s="134"/>
      <c r="G261" s="134"/>
      <c r="H261" s="134"/>
      <c r="I261" s="134"/>
      <c r="J261" s="134"/>
      <c r="K261" s="147">
        <f t="shared" si="74"/>
        <v>0</v>
      </c>
      <c r="L261" s="36">
        <f t="shared" si="74"/>
        <v>0</v>
      </c>
      <c r="M261" s="36">
        <f t="shared" si="74"/>
        <v>0</v>
      </c>
      <c r="N261" s="36">
        <f t="shared" si="74"/>
        <v>0</v>
      </c>
      <c r="O261" s="36">
        <f t="shared" si="74"/>
        <v>0</v>
      </c>
      <c r="P261" s="36">
        <f t="shared" si="74"/>
        <v>0</v>
      </c>
      <c r="Q261" s="36">
        <f t="shared" si="74"/>
        <v>0</v>
      </c>
      <c r="R261" s="36">
        <f t="shared" si="74"/>
        <v>0</v>
      </c>
      <c r="S261" s="36">
        <f t="shared" si="74"/>
        <v>0</v>
      </c>
      <c r="T261" s="36">
        <f t="shared" si="74"/>
        <v>0</v>
      </c>
      <c r="U261" s="36">
        <f t="shared" si="74"/>
        <v>0</v>
      </c>
      <c r="V261" s="36">
        <f t="shared" si="74"/>
        <v>0</v>
      </c>
      <c r="W261" s="148">
        <f t="shared" si="74"/>
        <v>0</v>
      </c>
      <c r="X261" s="49">
        <f t="shared" si="75"/>
        <v>0</v>
      </c>
      <c r="Y261" s="147">
        <f t="shared" si="76"/>
        <v>0</v>
      </c>
      <c r="Z261" s="36">
        <f t="shared" si="76"/>
        <v>0</v>
      </c>
      <c r="AA261" s="36">
        <f t="shared" si="76"/>
        <v>0</v>
      </c>
      <c r="AB261" s="36">
        <f t="shared" si="76"/>
        <v>0</v>
      </c>
      <c r="AC261" s="36">
        <f t="shared" si="76"/>
        <v>0</v>
      </c>
      <c r="AD261" s="36">
        <f t="shared" si="76"/>
        <v>0</v>
      </c>
      <c r="AE261" s="36">
        <f t="shared" si="76"/>
        <v>0</v>
      </c>
      <c r="AF261" s="36">
        <f t="shared" si="76"/>
        <v>0</v>
      </c>
      <c r="AG261" s="148">
        <f t="shared" si="76"/>
        <v>0</v>
      </c>
      <c r="AH261" s="46">
        <f t="shared" si="77"/>
        <v>0</v>
      </c>
      <c r="AI261" s="46">
        <f t="shared" si="78"/>
        <v>0</v>
      </c>
      <c r="AJ261" s="46">
        <f t="shared" si="79"/>
        <v>0</v>
      </c>
      <c r="AK261" s="49">
        <f t="shared" si="81"/>
        <v>0</v>
      </c>
    </row>
    <row r="262" spans="1:37" ht="16.5" customHeight="1">
      <c r="A262" s="12">
        <f>+'行事入力表①'!C262</f>
        <v>30</v>
      </c>
      <c r="B262" s="13" t="str">
        <f>+'行事入力表①'!D262</f>
        <v>土</v>
      </c>
      <c r="C262" s="14">
        <f>+'行事入力表①'!E262</f>
        <v>0</v>
      </c>
      <c r="D262" s="133" t="s">
        <v>371</v>
      </c>
      <c r="E262" s="133" t="s">
        <v>371</v>
      </c>
      <c r="F262" s="133" t="s">
        <v>149</v>
      </c>
      <c r="G262" s="133" t="s">
        <v>149</v>
      </c>
      <c r="H262" s="133" t="s">
        <v>371</v>
      </c>
      <c r="I262" s="133" t="s">
        <v>369</v>
      </c>
      <c r="J262" s="224" t="s">
        <v>149</v>
      </c>
      <c r="K262" s="146">
        <f t="shared" si="74"/>
        <v>0</v>
      </c>
      <c r="L262" s="14">
        <f t="shared" si="74"/>
        <v>0</v>
      </c>
      <c r="M262" s="14">
        <f t="shared" si="74"/>
        <v>0</v>
      </c>
      <c r="N262" s="14">
        <f t="shared" si="74"/>
        <v>0</v>
      </c>
      <c r="O262" s="14">
        <f t="shared" si="74"/>
        <v>0</v>
      </c>
      <c r="P262" s="14">
        <f t="shared" si="74"/>
        <v>0</v>
      </c>
      <c r="Q262" s="14">
        <f t="shared" si="74"/>
        <v>0</v>
      </c>
      <c r="R262" s="14">
        <f t="shared" si="74"/>
        <v>0</v>
      </c>
      <c r="S262" s="14">
        <f t="shared" si="74"/>
        <v>0</v>
      </c>
      <c r="T262" s="14">
        <f t="shared" si="74"/>
        <v>0</v>
      </c>
      <c r="U262" s="14">
        <f t="shared" si="74"/>
        <v>0</v>
      </c>
      <c r="V262" s="14">
        <f t="shared" si="74"/>
        <v>0</v>
      </c>
      <c r="W262" s="84">
        <f t="shared" si="74"/>
        <v>0</v>
      </c>
      <c r="X262" s="15">
        <f t="shared" si="75"/>
        <v>0</v>
      </c>
      <c r="Y262" s="146">
        <f t="shared" si="76"/>
        <v>0</v>
      </c>
      <c r="Z262" s="14">
        <f t="shared" si="76"/>
        <v>0</v>
      </c>
      <c r="AA262" s="14">
        <f t="shared" si="76"/>
        <v>0</v>
      </c>
      <c r="AB262" s="14">
        <f t="shared" si="76"/>
        <v>0</v>
      </c>
      <c r="AC262" s="14">
        <f t="shared" si="76"/>
        <v>0</v>
      </c>
      <c r="AD262" s="14">
        <f t="shared" si="76"/>
        <v>0</v>
      </c>
      <c r="AE262" s="14">
        <f t="shared" si="76"/>
        <v>0</v>
      </c>
      <c r="AF262" s="14">
        <f t="shared" si="76"/>
        <v>0</v>
      </c>
      <c r="AG262" s="84">
        <f t="shared" si="76"/>
        <v>0</v>
      </c>
      <c r="AH262" s="10">
        <f t="shared" si="77"/>
        <v>0</v>
      </c>
      <c r="AI262" s="10">
        <f t="shared" si="78"/>
        <v>0</v>
      </c>
      <c r="AJ262" s="10">
        <f t="shared" si="79"/>
        <v>0</v>
      </c>
      <c r="AK262" s="11">
        <f t="shared" si="81"/>
        <v>0</v>
      </c>
    </row>
    <row r="263" spans="1:37" ht="16.5" customHeight="1" thickBot="1">
      <c r="A263" s="16">
        <f>+'行事入力表①'!C263</f>
        <v>31</v>
      </c>
      <c r="B263" s="17" t="str">
        <f>+'行事入力表①'!D263</f>
        <v>日</v>
      </c>
      <c r="C263" s="18">
        <f>+'行事入力表①'!E263</f>
        <v>0</v>
      </c>
      <c r="D263" s="136" t="s">
        <v>149</v>
      </c>
      <c r="E263" s="136" t="s">
        <v>149</v>
      </c>
      <c r="F263" s="136" t="s">
        <v>149</v>
      </c>
      <c r="G263" s="136" t="s">
        <v>149</v>
      </c>
      <c r="H263" s="136" t="s">
        <v>149</v>
      </c>
      <c r="I263" s="136" t="s">
        <v>149</v>
      </c>
      <c r="J263" s="226" t="s">
        <v>371</v>
      </c>
      <c r="K263" s="227">
        <f t="shared" si="74"/>
        <v>0</v>
      </c>
      <c r="L263" s="18">
        <f t="shared" si="74"/>
        <v>0</v>
      </c>
      <c r="M263" s="18">
        <f t="shared" si="74"/>
        <v>0</v>
      </c>
      <c r="N263" s="18">
        <f t="shared" si="74"/>
        <v>0</v>
      </c>
      <c r="O263" s="18">
        <f t="shared" si="74"/>
        <v>0</v>
      </c>
      <c r="P263" s="18">
        <f t="shared" si="74"/>
        <v>0</v>
      </c>
      <c r="Q263" s="18">
        <f t="shared" si="74"/>
        <v>0</v>
      </c>
      <c r="R263" s="18">
        <f t="shared" si="74"/>
        <v>0</v>
      </c>
      <c r="S263" s="18">
        <f t="shared" si="74"/>
        <v>0</v>
      </c>
      <c r="T263" s="18">
        <f t="shared" si="74"/>
        <v>0</v>
      </c>
      <c r="U263" s="18">
        <f t="shared" si="74"/>
        <v>0</v>
      </c>
      <c r="V263" s="18">
        <f t="shared" si="74"/>
        <v>0</v>
      </c>
      <c r="W263" s="228">
        <f t="shared" si="74"/>
        <v>0</v>
      </c>
      <c r="X263" s="19">
        <f t="shared" si="75"/>
        <v>0</v>
      </c>
      <c r="Y263" s="227">
        <f>COUNTIF($D263:$J263,Y$4)</f>
        <v>0</v>
      </c>
      <c r="Z263" s="18">
        <f aca="true" t="shared" si="82" ref="Z263:AG263">COUNTIF($D263:$J263,Z$4)</f>
        <v>0</v>
      </c>
      <c r="AA263" s="18">
        <f t="shared" si="82"/>
        <v>0</v>
      </c>
      <c r="AB263" s="18">
        <f t="shared" si="82"/>
        <v>0</v>
      </c>
      <c r="AC263" s="18">
        <f t="shared" si="82"/>
        <v>0</v>
      </c>
      <c r="AD263" s="18">
        <f t="shared" si="82"/>
        <v>0</v>
      </c>
      <c r="AE263" s="18">
        <f t="shared" si="82"/>
        <v>0</v>
      </c>
      <c r="AF263" s="18">
        <f t="shared" si="82"/>
        <v>0</v>
      </c>
      <c r="AG263" s="228">
        <f t="shared" si="82"/>
        <v>0</v>
      </c>
      <c r="AH263" s="18">
        <f>COUNTA(D263:J263)-X263-AJ263-SUM(Y263:AG263)-COUNTIF(D263:J263,"-")-COUNTIF(D263:J263,"★")</f>
        <v>0</v>
      </c>
      <c r="AI263" s="18">
        <f t="shared" si="78"/>
        <v>0</v>
      </c>
      <c r="AJ263" s="18">
        <f t="shared" si="79"/>
        <v>0</v>
      </c>
      <c r="AK263" s="19">
        <f t="shared" si="81"/>
        <v>0</v>
      </c>
    </row>
    <row r="264" spans="1:31" ht="16.5" customHeight="1" thickBot="1">
      <c r="A264" s="551"/>
      <c r="B264" s="551"/>
      <c r="C264" s="551"/>
      <c r="D264" s="551"/>
      <c r="E264" s="551"/>
      <c r="F264" s="551"/>
      <c r="G264" s="551"/>
      <c r="H264" s="551"/>
      <c r="I264" s="551"/>
      <c r="J264" s="551"/>
      <c r="K264" s="551"/>
      <c r="L264" s="551"/>
      <c r="M264" s="551"/>
      <c r="N264" s="551"/>
      <c r="O264" s="551"/>
      <c r="P264" s="551"/>
      <c r="Q264" s="551"/>
      <c r="R264" s="551"/>
      <c r="S264" s="551"/>
      <c r="T264" s="551"/>
      <c r="U264" s="551"/>
      <c r="V264" s="551"/>
      <c r="W264" s="551"/>
      <c r="X264" s="551"/>
      <c r="Y264" s="551"/>
      <c r="Z264" s="551"/>
      <c r="AA264" s="551"/>
      <c r="AB264" s="551"/>
      <c r="AC264" s="551"/>
      <c r="AD264" s="551"/>
      <c r="AE264" s="551"/>
    </row>
    <row r="265" spans="1:37" ht="22.5" customHeight="1" thickBot="1">
      <c r="A265" s="274" t="s">
        <v>57</v>
      </c>
      <c r="B265" s="275"/>
      <c r="C265" s="275"/>
      <c r="D265" s="275"/>
      <c r="E265" s="275"/>
      <c r="F265" s="275"/>
      <c r="G265" s="275"/>
      <c r="H265" s="275"/>
      <c r="I265" s="276"/>
      <c r="J265" s="143"/>
      <c r="K265" s="54">
        <f>SUM(K233:K263)</f>
        <v>0</v>
      </c>
      <c r="L265" s="55">
        <f aca="true" t="shared" si="83" ref="L265:AK265">SUM(L233:L263)</f>
        <v>0</v>
      </c>
      <c r="M265" s="55">
        <f t="shared" si="83"/>
        <v>0</v>
      </c>
      <c r="N265" s="55">
        <f t="shared" si="83"/>
        <v>0</v>
      </c>
      <c r="O265" s="55">
        <f t="shared" si="83"/>
        <v>0</v>
      </c>
      <c r="P265" s="55">
        <f t="shared" si="83"/>
        <v>0</v>
      </c>
      <c r="Q265" s="55">
        <f t="shared" si="83"/>
        <v>0</v>
      </c>
      <c r="R265" s="55">
        <f t="shared" si="83"/>
        <v>0</v>
      </c>
      <c r="S265" s="55">
        <f t="shared" si="83"/>
        <v>0</v>
      </c>
      <c r="T265" s="55">
        <f t="shared" si="83"/>
        <v>0</v>
      </c>
      <c r="U265" s="55">
        <f t="shared" si="83"/>
        <v>0</v>
      </c>
      <c r="V265" s="55">
        <f t="shared" si="83"/>
        <v>0</v>
      </c>
      <c r="W265" s="55">
        <f t="shared" si="83"/>
        <v>0</v>
      </c>
      <c r="X265" s="56">
        <f t="shared" si="83"/>
        <v>0</v>
      </c>
      <c r="Y265" s="57">
        <f t="shared" si="83"/>
        <v>0</v>
      </c>
      <c r="Z265" s="55">
        <f t="shared" si="83"/>
        <v>0</v>
      </c>
      <c r="AA265" s="55">
        <f t="shared" si="83"/>
        <v>0</v>
      </c>
      <c r="AB265" s="55">
        <f t="shared" si="83"/>
        <v>0</v>
      </c>
      <c r="AC265" s="55">
        <f t="shared" si="83"/>
        <v>0</v>
      </c>
      <c r="AD265" s="55">
        <f t="shared" si="83"/>
        <v>0</v>
      </c>
      <c r="AE265" s="55">
        <f t="shared" si="83"/>
        <v>0</v>
      </c>
      <c r="AF265" s="55">
        <f t="shared" si="83"/>
        <v>0</v>
      </c>
      <c r="AG265" s="55">
        <f t="shared" si="83"/>
        <v>0</v>
      </c>
      <c r="AH265" s="55">
        <f t="shared" si="83"/>
        <v>0</v>
      </c>
      <c r="AI265" s="55">
        <f>SUM(AI233:AI263)</f>
        <v>0</v>
      </c>
      <c r="AJ265" s="55">
        <f t="shared" si="83"/>
        <v>0</v>
      </c>
      <c r="AK265" s="56">
        <f t="shared" si="83"/>
        <v>0</v>
      </c>
    </row>
    <row r="266" spans="1:31" ht="16.5" customHeight="1">
      <c r="A266" s="277" t="s">
        <v>206</v>
      </c>
      <c r="B266" s="277"/>
      <c r="C266" s="277"/>
      <c r="D266" s="277"/>
      <c r="E266" s="277"/>
      <c r="F266" s="277"/>
      <c r="G266" s="277"/>
      <c r="H266" s="277"/>
      <c r="I266" s="277"/>
      <c r="J266" s="277"/>
      <c r="K266" s="277"/>
      <c r="L266" s="277"/>
      <c r="M266" s="277"/>
      <c r="N266" s="277"/>
      <c r="O266" s="277"/>
      <c r="P266" s="277"/>
      <c r="Q266" s="277"/>
      <c r="R266" s="277"/>
      <c r="S266" s="277"/>
      <c r="T266" s="277"/>
      <c r="U266" s="277"/>
      <c r="V266" s="277"/>
      <c r="W266" s="277"/>
      <c r="X266" s="277"/>
      <c r="Y266" s="277"/>
      <c r="Z266" s="277"/>
      <c r="AA266" s="277"/>
      <c r="AB266" s="277"/>
      <c r="AC266" s="277"/>
      <c r="AD266" s="277"/>
      <c r="AE266" s="277"/>
    </row>
    <row r="267" spans="3:37" ht="22.5" customHeight="1">
      <c r="C267" s="138" t="str">
        <f>C1</f>
        <v>平成22年度　教育課程実施計画</v>
      </c>
      <c r="D267" s="139"/>
      <c r="E267" s="139"/>
      <c r="F267" s="139"/>
      <c r="G267" s="139"/>
      <c r="H267" s="139"/>
      <c r="I267" s="139"/>
      <c r="J267" s="139"/>
      <c r="W267" s="258" t="str">
        <f>+'時間割入力表②'!$E$1</f>
        <v>○○立△△</v>
      </c>
      <c r="X267" s="258"/>
      <c r="Y267" s="258"/>
      <c r="Z267" s="258"/>
      <c r="AA267" s="258"/>
      <c r="AB267" s="258"/>
      <c r="AC267" s="38" t="s">
        <v>163</v>
      </c>
      <c r="AD267" s="38"/>
      <c r="AE267" s="38"/>
      <c r="AF267" s="38" t="s">
        <v>73</v>
      </c>
      <c r="AG267" s="85">
        <f>+'時間割入力表②'!$B$2</f>
        <v>0</v>
      </c>
      <c r="AH267" s="38" t="s">
        <v>74</v>
      </c>
      <c r="AI267" s="38"/>
      <c r="AJ267" s="85">
        <f>+$AJ$1</f>
      </c>
      <c r="AK267" s="38">
        <f>+$AK$1</f>
      </c>
    </row>
    <row r="268" spans="4:10" ht="16.5" customHeight="1" thickBot="1">
      <c r="D268" s="139"/>
      <c r="E268" s="139"/>
      <c r="F268" s="139"/>
      <c r="G268" s="139"/>
      <c r="H268" s="139"/>
      <c r="I268" s="139"/>
      <c r="J268" s="139"/>
    </row>
    <row r="269" spans="1:37" s="35" customFormat="1" ht="16.5" customHeight="1">
      <c r="A269" s="286" t="s">
        <v>64</v>
      </c>
      <c r="B269" s="287"/>
      <c r="C269" s="287"/>
      <c r="D269" s="271" t="s">
        <v>372</v>
      </c>
      <c r="E269" s="272"/>
      <c r="F269" s="272"/>
      <c r="G269" s="272"/>
      <c r="H269" s="272"/>
      <c r="I269" s="272"/>
      <c r="J269" s="273"/>
      <c r="K269" s="283" t="s">
        <v>157</v>
      </c>
      <c r="L269" s="284"/>
      <c r="M269" s="284"/>
      <c r="N269" s="284"/>
      <c r="O269" s="284"/>
      <c r="P269" s="284"/>
      <c r="Q269" s="284"/>
      <c r="R269" s="284"/>
      <c r="S269" s="285"/>
      <c r="T269" s="39" t="s">
        <v>49</v>
      </c>
      <c r="U269" s="39" t="s">
        <v>101</v>
      </c>
      <c r="V269" s="39" t="s">
        <v>260</v>
      </c>
      <c r="W269" s="39" t="s">
        <v>50</v>
      </c>
      <c r="X269" s="281" t="s">
        <v>19</v>
      </c>
      <c r="Y269" s="269" t="s">
        <v>161</v>
      </c>
      <c r="Z269" s="270"/>
      <c r="AA269" s="83" t="s">
        <v>162</v>
      </c>
      <c r="AB269" s="288" t="s">
        <v>15</v>
      </c>
      <c r="AC269" s="288"/>
      <c r="AD269" s="288"/>
      <c r="AE269" s="288"/>
      <c r="AF269" s="288"/>
      <c r="AG269" s="259" t="s">
        <v>53</v>
      </c>
      <c r="AH269" s="285"/>
      <c r="AI269" s="40" t="s">
        <v>134</v>
      </c>
      <c r="AJ269" s="40" t="s">
        <v>54</v>
      </c>
      <c r="AK269" s="281" t="s">
        <v>56</v>
      </c>
    </row>
    <row r="270" spans="1:37" s="43" customFormat="1" ht="16.5" customHeight="1" thickBot="1">
      <c r="A270" s="41" t="s">
        <v>3</v>
      </c>
      <c r="B270" s="7" t="s">
        <v>52</v>
      </c>
      <c r="C270" s="7" t="s">
        <v>39</v>
      </c>
      <c r="D270" s="140" t="s">
        <v>373</v>
      </c>
      <c r="E270" s="140" t="s">
        <v>375</v>
      </c>
      <c r="F270" s="140" t="s">
        <v>377</v>
      </c>
      <c r="G270" s="140" t="s">
        <v>379</v>
      </c>
      <c r="H270" s="140" t="s">
        <v>380</v>
      </c>
      <c r="I270" s="140" t="s">
        <v>389</v>
      </c>
      <c r="J270" s="145" t="s">
        <v>385</v>
      </c>
      <c r="K270" s="41" t="s">
        <v>46</v>
      </c>
      <c r="L270" s="7" t="s">
        <v>47</v>
      </c>
      <c r="M270" s="7" t="s">
        <v>154</v>
      </c>
      <c r="N270" s="7" t="s">
        <v>48</v>
      </c>
      <c r="O270" s="7" t="s">
        <v>99</v>
      </c>
      <c r="P270" s="7" t="s">
        <v>97</v>
      </c>
      <c r="Q270" s="7" t="s">
        <v>155</v>
      </c>
      <c r="R270" s="7" t="s">
        <v>156</v>
      </c>
      <c r="S270" s="7" t="s">
        <v>98</v>
      </c>
      <c r="T270" s="7" t="s">
        <v>49</v>
      </c>
      <c r="U270" s="7" t="s">
        <v>51</v>
      </c>
      <c r="V270" s="7" t="s">
        <v>260</v>
      </c>
      <c r="W270" s="7" t="s">
        <v>50</v>
      </c>
      <c r="X270" s="282"/>
      <c r="Y270" s="41" t="s">
        <v>158</v>
      </c>
      <c r="Z270" s="65" t="s">
        <v>159</v>
      </c>
      <c r="AA270" s="65" t="s">
        <v>160</v>
      </c>
      <c r="AB270" s="7" t="s">
        <v>102</v>
      </c>
      <c r="AC270" s="7" t="s">
        <v>103</v>
      </c>
      <c r="AD270" s="7" t="s">
        <v>104</v>
      </c>
      <c r="AE270" s="7" t="s">
        <v>105</v>
      </c>
      <c r="AF270" s="7" t="s">
        <v>106</v>
      </c>
      <c r="AG270" s="7" t="s">
        <v>196</v>
      </c>
      <c r="AH270" s="7" t="s">
        <v>148</v>
      </c>
      <c r="AI270" s="7" t="s">
        <v>191</v>
      </c>
      <c r="AJ270" s="7" t="s">
        <v>88</v>
      </c>
      <c r="AK270" s="282"/>
    </row>
    <row r="271" spans="1:37" ht="16.5" customHeight="1">
      <c r="A271" s="44">
        <f>+'行事入力表①'!C271</f>
        <v>1</v>
      </c>
      <c r="B271" s="45" t="str">
        <f>+'行事入力表①'!D271</f>
        <v>月</v>
      </c>
      <c r="C271" s="46">
        <f>+'行事入力表①'!E271</f>
        <v>0</v>
      </c>
      <c r="D271" s="134"/>
      <c r="E271" s="134"/>
      <c r="F271" s="134"/>
      <c r="G271" s="134"/>
      <c r="H271" s="134"/>
      <c r="I271" s="134"/>
      <c r="J271" s="134"/>
      <c r="K271" s="156">
        <f>COUNTIF($D271:$J271,K$4)</f>
        <v>0</v>
      </c>
      <c r="L271" s="157">
        <f aca="true" t="shared" si="84" ref="L271:W283">COUNTIF($D271:$J271,L$4)</f>
        <v>0</v>
      </c>
      <c r="M271" s="157">
        <f t="shared" si="84"/>
        <v>0</v>
      </c>
      <c r="N271" s="157">
        <f t="shared" si="84"/>
        <v>0</v>
      </c>
      <c r="O271" s="157">
        <f t="shared" si="84"/>
        <v>0</v>
      </c>
      <c r="P271" s="157">
        <f t="shared" si="84"/>
        <v>0</v>
      </c>
      <c r="Q271" s="157">
        <f t="shared" si="84"/>
        <v>0</v>
      </c>
      <c r="R271" s="157">
        <f t="shared" si="84"/>
        <v>0</v>
      </c>
      <c r="S271" s="157">
        <f t="shared" si="84"/>
        <v>0</v>
      </c>
      <c r="T271" s="157">
        <f t="shared" si="84"/>
        <v>0</v>
      </c>
      <c r="U271" s="157">
        <f t="shared" si="84"/>
        <v>0</v>
      </c>
      <c r="V271" s="157">
        <f t="shared" si="84"/>
        <v>0</v>
      </c>
      <c r="W271" s="158">
        <f t="shared" si="84"/>
        <v>0</v>
      </c>
      <c r="X271" s="159">
        <f>SUM(K271:W271)</f>
        <v>0</v>
      </c>
      <c r="Y271" s="156">
        <f>COUNTIF($D271:$J271,Y$4)</f>
        <v>0</v>
      </c>
      <c r="Z271" s="157">
        <f aca="true" t="shared" si="85" ref="Z271:AG283">COUNTIF($D271:$J271,Z$4)</f>
        <v>0</v>
      </c>
      <c r="AA271" s="157">
        <f t="shared" si="85"/>
        <v>0</v>
      </c>
      <c r="AB271" s="157">
        <f t="shared" si="85"/>
        <v>0</v>
      </c>
      <c r="AC271" s="157">
        <f t="shared" si="85"/>
        <v>0</v>
      </c>
      <c r="AD271" s="157">
        <f t="shared" si="85"/>
        <v>0</v>
      </c>
      <c r="AE271" s="157">
        <f t="shared" si="85"/>
        <v>0</v>
      </c>
      <c r="AF271" s="157">
        <f t="shared" si="85"/>
        <v>0</v>
      </c>
      <c r="AG271" s="158">
        <f t="shared" si="85"/>
        <v>0</v>
      </c>
      <c r="AH271" s="157">
        <f>COUNTA(D271:J271)-X271-AJ271-SUM(Y271:AG271)-COUNTIF(D271:J271,"-")-COUNTIF(D271:J271,"★")</f>
        <v>0</v>
      </c>
      <c r="AI271" s="157">
        <f>COUNTIF(D271:J271,"★")</f>
        <v>0</v>
      </c>
      <c r="AJ271" s="157">
        <f>COUNTIF($D271:$J271,AJ$4)+COUNTIF($D271:$J271,"臨")</f>
        <v>0</v>
      </c>
      <c r="AK271" s="159">
        <f>+X271+SUM(Y271:AH271)</f>
        <v>0</v>
      </c>
    </row>
    <row r="272" spans="1:37" ht="16.5" customHeight="1">
      <c r="A272" s="48">
        <f>+'行事入力表①'!C272</f>
        <v>2</v>
      </c>
      <c r="B272" s="23" t="str">
        <f>+'行事入力表①'!D272</f>
        <v>火</v>
      </c>
      <c r="C272" s="36">
        <f>+'行事入力表①'!E272</f>
        <v>0</v>
      </c>
      <c r="D272" s="134"/>
      <c r="E272" s="134"/>
      <c r="F272" s="134"/>
      <c r="G272" s="134"/>
      <c r="H272" s="134"/>
      <c r="I272" s="134"/>
      <c r="J272" s="134"/>
      <c r="K272" s="147">
        <f aca="true" t="shared" si="86" ref="K272:W301">COUNTIF($D272:$J272,K$4)</f>
        <v>0</v>
      </c>
      <c r="L272" s="36">
        <f t="shared" si="84"/>
        <v>0</v>
      </c>
      <c r="M272" s="36">
        <f t="shared" si="84"/>
        <v>0</v>
      </c>
      <c r="N272" s="36">
        <f t="shared" si="84"/>
        <v>0</v>
      </c>
      <c r="O272" s="36">
        <f t="shared" si="84"/>
        <v>0</v>
      </c>
      <c r="P272" s="36">
        <f t="shared" si="84"/>
        <v>0</v>
      </c>
      <c r="Q272" s="36">
        <f t="shared" si="84"/>
        <v>0</v>
      </c>
      <c r="R272" s="36">
        <f t="shared" si="84"/>
        <v>0</v>
      </c>
      <c r="S272" s="36">
        <f t="shared" si="84"/>
        <v>0</v>
      </c>
      <c r="T272" s="36">
        <f t="shared" si="84"/>
        <v>0</v>
      </c>
      <c r="U272" s="36">
        <f t="shared" si="84"/>
        <v>0</v>
      </c>
      <c r="V272" s="36">
        <f t="shared" si="84"/>
        <v>0</v>
      </c>
      <c r="W272" s="148">
        <f t="shared" si="84"/>
        <v>0</v>
      </c>
      <c r="X272" s="49">
        <f aca="true" t="shared" si="87" ref="X272:X301">SUM(K272:W272)</f>
        <v>0</v>
      </c>
      <c r="Y272" s="147">
        <f aca="true" t="shared" si="88" ref="Y272:AG300">COUNTIF($D272:$J272,Y$4)</f>
        <v>0</v>
      </c>
      <c r="Z272" s="36">
        <f t="shared" si="85"/>
        <v>0</v>
      </c>
      <c r="AA272" s="36">
        <f t="shared" si="85"/>
        <v>0</v>
      </c>
      <c r="AB272" s="36">
        <f t="shared" si="85"/>
        <v>0</v>
      </c>
      <c r="AC272" s="36">
        <f t="shared" si="85"/>
        <v>0</v>
      </c>
      <c r="AD272" s="36">
        <f t="shared" si="85"/>
        <v>0</v>
      </c>
      <c r="AE272" s="36">
        <f t="shared" si="85"/>
        <v>0</v>
      </c>
      <c r="AF272" s="36">
        <f t="shared" si="85"/>
        <v>0</v>
      </c>
      <c r="AG272" s="148">
        <f t="shared" si="85"/>
        <v>0</v>
      </c>
      <c r="AH272" s="46">
        <f aca="true" t="shared" si="89" ref="AH272:AH300">COUNTA(D272:J272)-X272-AJ272-SUM(Y272:AG272)-COUNTIF(D272:J272,"-")-COUNTIF(D272:J272,"★")</f>
        <v>0</v>
      </c>
      <c r="AI272" s="46">
        <f aca="true" t="shared" si="90" ref="AI272:AI301">COUNTIF(D272:J272,"★")</f>
        <v>0</v>
      </c>
      <c r="AJ272" s="46">
        <f aca="true" t="shared" si="91" ref="AJ272:AJ301">COUNTIF($D272:$J272,AJ$4)+COUNTIF($D272:$J272,"臨")</f>
        <v>0</v>
      </c>
      <c r="AK272" s="47">
        <f aca="true" t="shared" si="92" ref="AK272:AK283">+X272+SUM(Y272:AH272)</f>
        <v>0</v>
      </c>
    </row>
    <row r="273" spans="1:37" ht="16.5" customHeight="1">
      <c r="A273" s="12">
        <f>+'行事入力表①'!C273</f>
        <v>3</v>
      </c>
      <c r="B273" s="13" t="str">
        <f>+'行事入力表①'!D273</f>
        <v>水</v>
      </c>
      <c r="C273" s="14" t="str">
        <f>+'行事入力表①'!E273</f>
        <v>文化の日</v>
      </c>
      <c r="D273" s="133" t="s">
        <v>149</v>
      </c>
      <c r="E273" s="133" t="s">
        <v>149</v>
      </c>
      <c r="F273" s="133" t="s">
        <v>149</v>
      </c>
      <c r="G273" s="133" t="s">
        <v>371</v>
      </c>
      <c r="H273" s="133" t="s">
        <v>149</v>
      </c>
      <c r="I273" s="133" t="s">
        <v>371</v>
      </c>
      <c r="J273" s="224" t="s">
        <v>371</v>
      </c>
      <c r="K273" s="146">
        <f t="shared" si="86"/>
        <v>0</v>
      </c>
      <c r="L273" s="14">
        <f t="shared" si="84"/>
        <v>0</v>
      </c>
      <c r="M273" s="14">
        <f t="shared" si="84"/>
        <v>0</v>
      </c>
      <c r="N273" s="14">
        <f t="shared" si="84"/>
        <v>0</v>
      </c>
      <c r="O273" s="14">
        <f t="shared" si="84"/>
        <v>0</v>
      </c>
      <c r="P273" s="14">
        <f t="shared" si="84"/>
        <v>0</v>
      </c>
      <c r="Q273" s="14">
        <f t="shared" si="84"/>
        <v>0</v>
      </c>
      <c r="R273" s="14">
        <f t="shared" si="84"/>
        <v>0</v>
      </c>
      <c r="S273" s="14">
        <f t="shared" si="84"/>
        <v>0</v>
      </c>
      <c r="T273" s="14">
        <f t="shared" si="84"/>
        <v>0</v>
      </c>
      <c r="U273" s="14">
        <f t="shared" si="84"/>
        <v>0</v>
      </c>
      <c r="V273" s="14">
        <f t="shared" si="84"/>
        <v>0</v>
      </c>
      <c r="W273" s="84">
        <f t="shared" si="84"/>
        <v>0</v>
      </c>
      <c r="X273" s="15">
        <f t="shared" si="87"/>
        <v>0</v>
      </c>
      <c r="Y273" s="146">
        <f t="shared" si="88"/>
        <v>0</v>
      </c>
      <c r="Z273" s="14">
        <f t="shared" si="85"/>
        <v>0</v>
      </c>
      <c r="AA273" s="14">
        <f t="shared" si="85"/>
        <v>0</v>
      </c>
      <c r="AB273" s="14">
        <f t="shared" si="85"/>
        <v>0</v>
      </c>
      <c r="AC273" s="14">
        <f t="shared" si="85"/>
        <v>0</v>
      </c>
      <c r="AD273" s="14">
        <f t="shared" si="85"/>
        <v>0</v>
      </c>
      <c r="AE273" s="14">
        <f t="shared" si="85"/>
        <v>0</v>
      </c>
      <c r="AF273" s="14">
        <f t="shared" si="85"/>
        <v>0</v>
      </c>
      <c r="AG273" s="84">
        <f t="shared" si="85"/>
        <v>0</v>
      </c>
      <c r="AH273" s="10">
        <f t="shared" si="89"/>
        <v>0</v>
      </c>
      <c r="AI273" s="10">
        <f t="shared" si="90"/>
        <v>0</v>
      </c>
      <c r="AJ273" s="10">
        <f t="shared" si="91"/>
        <v>0</v>
      </c>
      <c r="AK273" s="11">
        <f t="shared" si="92"/>
        <v>0</v>
      </c>
    </row>
    <row r="274" spans="1:37" ht="16.5" customHeight="1">
      <c r="A274" s="48">
        <f>+'行事入力表①'!C274</f>
        <v>4</v>
      </c>
      <c r="B274" s="23" t="str">
        <f>+'行事入力表①'!D274</f>
        <v>木</v>
      </c>
      <c r="C274" s="36">
        <f>+'行事入力表①'!E274</f>
        <v>0</v>
      </c>
      <c r="D274" s="134"/>
      <c r="E274" s="134"/>
      <c r="F274" s="134"/>
      <c r="G274" s="134"/>
      <c r="H274" s="134"/>
      <c r="I274" s="134"/>
      <c r="J274" s="134"/>
      <c r="K274" s="147">
        <f t="shared" si="86"/>
        <v>0</v>
      </c>
      <c r="L274" s="36">
        <f t="shared" si="84"/>
        <v>0</v>
      </c>
      <c r="M274" s="36">
        <f t="shared" si="84"/>
        <v>0</v>
      </c>
      <c r="N274" s="36">
        <f t="shared" si="84"/>
        <v>0</v>
      </c>
      <c r="O274" s="36">
        <f t="shared" si="84"/>
        <v>0</v>
      </c>
      <c r="P274" s="36">
        <f t="shared" si="84"/>
        <v>0</v>
      </c>
      <c r="Q274" s="36">
        <f t="shared" si="84"/>
        <v>0</v>
      </c>
      <c r="R274" s="36">
        <f t="shared" si="84"/>
        <v>0</v>
      </c>
      <c r="S274" s="36">
        <f t="shared" si="84"/>
        <v>0</v>
      </c>
      <c r="T274" s="36">
        <f t="shared" si="84"/>
        <v>0</v>
      </c>
      <c r="U274" s="36">
        <f t="shared" si="84"/>
        <v>0</v>
      </c>
      <c r="V274" s="36">
        <f t="shared" si="84"/>
        <v>0</v>
      </c>
      <c r="W274" s="148">
        <f t="shared" si="84"/>
        <v>0</v>
      </c>
      <c r="X274" s="49">
        <f t="shared" si="87"/>
        <v>0</v>
      </c>
      <c r="Y274" s="147">
        <f t="shared" si="88"/>
        <v>0</v>
      </c>
      <c r="Z274" s="36">
        <f t="shared" si="85"/>
        <v>0</v>
      </c>
      <c r="AA274" s="36">
        <f t="shared" si="85"/>
        <v>0</v>
      </c>
      <c r="AB274" s="36">
        <f t="shared" si="85"/>
        <v>0</v>
      </c>
      <c r="AC274" s="36">
        <f t="shared" si="85"/>
        <v>0</v>
      </c>
      <c r="AD274" s="36">
        <f t="shared" si="85"/>
        <v>0</v>
      </c>
      <c r="AE274" s="36">
        <f t="shared" si="85"/>
        <v>0</v>
      </c>
      <c r="AF274" s="36">
        <f t="shared" si="85"/>
        <v>0</v>
      </c>
      <c r="AG274" s="148">
        <f t="shared" si="85"/>
        <v>0</v>
      </c>
      <c r="AH274" s="46">
        <f t="shared" si="89"/>
        <v>0</v>
      </c>
      <c r="AI274" s="46">
        <f t="shared" si="90"/>
        <v>0</v>
      </c>
      <c r="AJ274" s="46">
        <f t="shared" si="91"/>
        <v>0</v>
      </c>
      <c r="AK274" s="47">
        <f t="shared" si="92"/>
        <v>0</v>
      </c>
    </row>
    <row r="275" spans="1:37" ht="16.5" customHeight="1">
      <c r="A275" s="48">
        <f>+'行事入力表①'!C275</f>
        <v>5</v>
      </c>
      <c r="B275" s="23" t="str">
        <f>+'行事入力表①'!D275</f>
        <v>金</v>
      </c>
      <c r="C275" s="36">
        <f>+'行事入力表①'!E275</f>
        <v>0</v>
      </c>
      <c r="D275" s="134"/>
      <c r="E275" s="134"/>
      <c r="F275" s="134"/>
      <c r="G275" s="134"/>
      <c r="H275" s="134"/>
      <c r="I275" s="134"/>
      <c r="J275" s="134"/>
      <c r="K275" s="147">
        <f t="shared" si="86"/>
        <v>0</v>
      </c>
      <c r="L275" s="36">
        <f t="shared" si="84"/>
        <v>0</v>
      </c>
      <c r="M275" s="36">
        <f t="shared" si="84"/>
        <v>0</v>
      </c>
      <c r="N275" s="36">
        <f t="shared" si="84"/>
        <v>0</v>
      </c>
      <c r="O275" s="36">
        <f t="shared" si="84"/>
        <v>0</v>
      </c>
      <c r="P275" s="36">
        <f t="shared" si="84"/>
        <v>0</v>
      </c>
      <c r="Q275" s="36">
        <f t="shared" si="84"/>
        <v>0</v>
      </c>
      <c r="R275" s="36">
        <f t="shared" si="84"/>
        <v>0</v>
      </c>
      <c r="S275" s="36">
        <f t="shared" si="84"/>
        <v>0</v>
      </c>
      <c r="T275" s="36">
        <f t="shared" si="84"/>
        <v>0</v>
      </c>
      <c r="U275" s="36">
        <f t="shared" si="84"/>
        <v>0</v>
      </c>
      <c r="V275" s="36">
        <f t="shared" si="84"/>
        <v>0</v>
      </c>
      <c r="W275" s="148">
        <f t="shared" si="84"/>
        <v>0</v>
      </c>
      <c r="X275" s="49">
        <f t="shared" si="87"/>
        <v>0</v>
      </c>
      <c r="Y275" s="147">
        <f t="shared" si="88"/>
        <v>0</v>
      </c>
      <c r="Z275" s="36">
        <f t="shared" si="85"/>
        <v>0</v>
      </c>
      <c r="AA275" s="36">
        <f t="shared" si="85"/>
        <v>0</v>
      </c>
      <c r="AB275" s="36">
        <f t="shared" si="85"/>
        <v>0</v>
      </c>
      <c r="AC275" s="36">
        <f t="shared" si="85"/>
        <v>0</v>
      </c>
      <c r="AD275" s="36">
        <f t="shared" si="85"/>
        <v>0</v>
      </c>
      <c r="AE275" s="36">
        <f t="shared" si="85"/>
        <v>0</v>
      </c>
      <c r="AF275" s="36">
        <f t="shared" si="85"/>
        <v>0</v>
      </c>
      <c r="AG275" s="148">
        <f t="shared" si="85"/>
        <v>0</v>
      </c>
      <c r="AH275" s="46">
        <f t="shared" si="89"/>
        <v>0</v>
      </c>
      <c r="AI275" s="46">
        <f t="shared" si="90"/>
        <v>0</v>
      </c>
      <c r="AJ275" s="46">
        <f t="shared" si="91"/>
        <v>0</v>
      </c>
      <c r="AK275" s="47">
        <f t="shared" si="92"/>
        <v>0</v>
      </c>
    </row>
    <row r="276" spans="1:37" ht="16.5" customHeight="1">
      <c r="A276" s="12">
        <f>+'行事入力表①'!C276</f>
        <v>6</v>
      </c>
      <c r="B276" s="13" t="str">
        <f>+'行事入力表①'!D276</f>
        <v>土</v>
      </c>
      <c r="C276" s="14">
        <f>+'行事入力表①'!E276</f>
        <v>0</v>
      </c>
      <c r="D276" s="133" t="s">
        <v>149</v>
      </c>
      <c r="E276" s="133" t="s">
        <v>149</v>
      </c>
      <c r="F276" s="133" t="s">
        <v>149</v>
      </c>
      <c r="G276" s="133" t="s">
        <v>369</v>
      </c>
      <c r="H276" s="133" t="s">
        <v>149</v>
      </c>
      <c r="I276" s="133" t="s">
        <v>149</v>
      </c>
      <c r="J276" s="224" t="s">
        <v>371</v>
      </c>
      <c r="K276" s="146">
        <f t="shared" si="86"/>
        <v>0</v>
      </c>
      <c r="L276" s="14">
        <f t="shared" si="84"/>
        <v>0</v>
      </c>
      <c r="M276" s="14">
        <f t="shared" si="84"/>
        <v>0</v>
      </c>
      <c r="N276" s="14">
        <f t="shared" si="84"/>
        <v>0</v>
      </c>
      <c r="O276" s="14">
        <f t="shared" si="84"/>
        <v>0</v>
      </c>
      <c r="P276" s="14">
        <f t="shared" si="84"/>
        <v>0</v>
      </c>
      <c r="Q276" s="14">
        <f t="shared" si="84"/>
        <v>0</v>
      </c>
      <c r="R276" s="14">
        <f t="shared" si="84"/>
        <v>0</v>
      </c>
      <c r="S276" s="14">
        <f t="shared" si="84"/>
        <v>0</v>
      </c>
      <c r="T276" s="14">
        <f t="shared" si="84"/>
        <v>0</v>
      </c>
      <c r="U276" s="14">
        <f t="shared" si="84"/>
        <v>0</v>
      </c>
      <c r="V276" s="14">
        <f t="shared" si="84"/>
        <v>0</v>
      </c>
      <c r="W276" s="84">
        <f t="shared" si="84"/>
        <v>0</v>
      </c>
      <c r="X276" s="15">
        <f t="shared" si="87"/>
        <v>0</v>
      </c>
      <c r="Y276" s="146">
        <f t="shared" si="88"/>
        <v>0</v>
      </c>
      <c r="Z276" s="14">
        <f t="shared" si="85"/>
        <v>0</v>
      </c>
      <c r="AA276" s="14">
        <f t="shared" si="85"/>
        <v>0</v>
      </c>
      <c r="AB276" s="14">
        <f t="shared" si="85"/>
        <v>0</v>
      </c>
      <c r="AC276" s="14">
        <f t="shared" si="85"/>
        <v>0</v>
      </c>
      <c r="AD276" s="14">
        <f t="shared" si="85"/>
        <v>0</v>
      </c>
      <c r="AE276" s="14">
        <f t="shared" si="85"/>
        <v>0</v>
      </c>
      <c r="AF276" s="14">
        <f t="shared" si="85"/>
        <v>0</v>
      </c>
      <c r="AG276" s="84">
        <f t="shared" si="85"/>
        <v>0</v>
      </c>
      <c r="AH276" s="10">
        <f t="shared" si="89"/>
        <v>0</v>
      </c>
      <c r="AI276" s="10">
        <f t="shared" si="90"/>
        <v>0</v>
      </c>
      <c r="AJ276" s="10">
        <f t="shared" si="91"/>
        <v>0</v>
      </c>
      <c r="AK276" s="11">
        <f t="shared" si="92"/>
        <v>0</v>
      </c>
    </row>
    <row r="277" spans="1:37" ht="16.5" customHeight="1">
      <c r="A277" s="12">
        <f>+'行事入力表①'!C277</f>
        <v>7</v>
      </c>
      <c r="B277" s="13" t="str">
        <f>+'行事入力表①'!D277</f>
        <v>日</v>
      </c>
      <c r="C277" s="14">
        <f>+'行事入力表①'!E277</f>
        <v>0</v>
      </c>
      <c r="D277" s="133" t="s">
        <v>149</v>
      </c>
      <c r="E277" s="133" t="s">
        <v>149</v>
      </c>
      <c r="F277" s="133" t="s">
        <v>149</v>
      </c>
      <c r="G277" s="133" t="s">
        <v>371</v>
      </c>
      <c r="H277" s="133" t="s">
        <v>149</v>
      </c>
      <c r="I277" s="133" t="s">
        <v>371</v>
      </c>
      <c r="J277" s="224" t="s">
        <v>371</v>
      </c>
      <c r="K277" s="146">
        <f t="shared" si="86"/>
        <v>0</v>
      </c>
      <c r="L277" s="14">
        <f t="shared" si="84"/>
        <v>0</v>
      </c>
      <c r="M277" s="14">
        <f t="shared" si="84"/>
        <v>0</v>
      </c>
      <c r="N277" s="14">
        <f t="shared" si="84"/>
        <v>0</v>
      </c>
      <c r="O277" s="14">
        <f t="shared" si="84"/>
        <v>0</v>
      </c>
      <c r="P277" s="14">
        <f t="shared" si="84"/>
        <v>0</v>
      </c>
      <c r="Q277" s="14">
        <f t="shared" si="84"/>
        <v>0</v>
      </c>
      <c r="R277" s="14">
        <f t="shared" si="84"/>
        <v>0</v>
      </c>
      <c r="S277" s="14">
        <f t="shared" si="84"/>
        <v>0</v>
      </c>
      <c r="T277" s="14">
        <f t="shared" si="84"/>
        <v>0</v>
      </c>
      <c r="U277" s="14">
        <f t="shared" si="84"/>
        <v>0</v>
      </c>
      <c r="V277" s="14">
        <f t="shared" si="84"/>
        <v>0</v>
      </c>
      <c r="W277" s="84">
        <f t="shared" si="84"/>
        <v>0</v>
      </c>
      <c r="X277" s="15">
        <f t="shared" si="87"/>
        <v>0</v>
      </c>
      <c r="Y277" s="146">
        <f t="shared" si="88"/>
        <v>0</v>
      </c>
      <c r="Z277" s="14">
        <f t="shared" si="85"/>
        <v>0</v>
      </c>
      <c r="AA277" s="14">
        <f t="shared" si="85"/>
        <v>0</v>
      </c>
      <c r="AB277" s="14">
        <f t="shared" si="85"/>
        <v>0</v>
      </c>
      <c r="AC277" s="14">
        <f t="shared" si="85"/>
        <v>0</v>
      </c>
      <c r="AD277" s="14">
        <f t="shared" si="85"/>
        <v>0</v>
      </c>
      <c r="AE277" s="14">
        <f t="shared" si="85"/>
        <v>0</v>
      </c>
      <c r="AF277" s="14">
        <f t="shared" si="85"/>
        <v>0</v>
      </c>
      <c r="AG277" s="84">
        <f t="shared" si="85"/>
        <v>0</v>
      </c>
      <c r="AH277" s="10">
        <f t="shared" si="89"/>
        <v>0</v>
      </c>
      <c r="AI277" s="10">
        <f t="shared" si="90"/>
        <v>0</v>
      </c>
      <c r="AJ277" s="10">
        <f t="shared" si="91"/>
        <v>0</v>
      </c>
      <c r="AK277" s="11">
        <f t="shared" si="92"/>
        <v>0</v>
      </c>
    </row>
    <row r="278" spans="1:37" ht="16.5" customHeight="1">
      <c r="A278" s="48">
        <f>+'行事入力表①'!C278</f>
        <v>8</v>
      </c>
      <c r="B278" s="23" t="str">
        <f>+'行事入力表①'!D278</f>
        <v>月</v>
      </c>
      <c r="C278" s="36">
        <f>+'行事入力表①'!E278</f>
        <v>0</v>
      </c>
      <c r="D278" s="134"/>
      <c r="E278" s="134"/>
      <c r="F278" s="134"/>
      <c r="G278" s="134"/>
      <c r="H278" s="134"/>
      <c r="I278" s="134"/>
      <c r="J278" s="134"/>
      <c r="K278" s="147">
        <f t="shared" si="86"/>
        <v>0</v>
      </c>
      <c r="L278" s="36">
        <f t="shared" si="84"/>
        <v>0</v>
      </c>
      <c r="M278" s="36">
        <f t="shared" si="84"/>
        <v>0</v>
      </c>
      <c r="N278" s="36">
        <f t="shared" si="84"/>
        <v>0</v>
      </c>
      <c r="O278" s="36">
        <f t="shared" si="84"/>
        <v>0</v>
      </c>
      <c r="P278" s="36">
        <f t="shared" si="84"/>
        <v>0</v>
      </c>
      <c r="Q278" s="36">
        <f t="shared" si="84"/>
        <v>0</v>
      </c>
      <c r="R278" s="36">
        <f t="shared" si="84"/>
        <v>0</v>
      </c>
      <c r="S278" s="36">
        <f t="shared" si="84"/>
        <v>0</v>
      </c>
      <c r="T278" s="36">
        <f t="shared" si="84"/>
        <v>0</v>
      </c>
      <c r="U278" s="36">
        <f t="shared" si="84"/>
        <v>0</v>
      </c>
      <c r="V278" s="36">
        <f t="shared" si="84"/>
        <v>0</v>
      </c>
      <c r="W278" s="148">
        <f t="shared" si="84"/>
        <v>0</v>
      </c>
      <c r="X278" s="49">
        <f t="shared" si="87"/>
        <v>0</v>
      </c>
      <c r="Y278" s="147">
        <f t="shared" si="88"/>
        <v>0</v>
      </c>
      <c r="Z278" s="36">
        <f t="shared" si="85"/>
        <v>0</v>
      </c>
      <c r="AA278" s="36">
        <f t="shared" si="85"/>
        <v>0</v>
      </c>
      <c r="AB278" s="36">
        <f t="shared" si="85"/>
        <v>0</v>
      </c>
      <c r="AC278" s="36">
        <f t="shared" si="85"/>
        <v>0</v>
      </c>
      <c r="AD278" s="36">
        <f t="shared" si="85"/>
        <v>0</v>
      </c>
      <c r="AE278" s="36">
        <f t="shared" si="85"/>
        <v>0</v>
      </c>
      <c r="AF278" s="36">
        <f t="shared" si="85"/>
        <v>0</v>
      </c>
      <c r="AG278" s="148">
        <f t="shared" si="85"/>
        <v>0</v>
      </c>
      <c r="AH278" s="46">
        <f t="shared" si="89"/>
        <v>0</v>
      </c>
      <c r="AI278" s="46">
        <f t="shared" si="90"/>
        <v>0</v>
      </c>
      <c r="AJ278" s="46">
        <f t="shared" si="91"/>
        <v>0</v>
      </c>
      <c r="AK278" s="47">
        <f t="shared" si="92"/>
        <v>0</v>
      </c>
    </row>
    <row r="279" spans="1:37" ht="16.5" customHeight="1">
      <c r="A279" s="48">
        <f>+'行事入力表①'!C279</f>
        <v>9</v>
      </c>
      <c r="B279" s="23" t="str">
        <f>+'行事入力表①'!D279</f>
        <v>火</v>
      </c>
      <c r="C279" s="36">
        <f>+'行事入力表①'!E279</f>
        <v>0</v>
      </c>
      <c r="D279" s="134"/>
      <c r="E279" s="134"/>
      <c r="F279" s="134"/>
      <c r="G279" s="134"/>
      <c r="H279" s="134"/>
      <c r="I279" s="134"/>
      <c r="J279" s="134"/>
      <c r="K279" s="147">
        <f t="shared" si="86"/>
        <v>0</v>
      </c>
      <c r="L279" s="36">
        <f t="shared" si="84"/>
        <v>0</v>
      </c>
      <c r="M279" s="36">
        <f t="shared" si="84"/>
        <v>0</v>
      </c>
      <c r="N279" s="36">
        <f t="shared" si="84"/>
        <v>0</v>
      </c>
      <c r="O279" s="36">
        <f t="shared" si="84"/>
        <v>0</v>
      </c>
      <c r="P279" s="36">
        <f t="shared" si="84"/>
        <v>0</v>
      </c>
      <c r="Q279" s="36">
        <f t="shared" si="84"/>
        <v>0</v>
      </c>
      <c r="R279" s="36">
        <f t="shared" si="84"/>
        <v>0</v>
      </c>
      <c r="S279" s="36">
        <f t="shared" si="84"/>
        <v>0</v>
      </c>
      <c r="T279" s="36">
        <f t="shared" si="84"/>
        <v>0</v>
      </c>
      <c r="U279" s="36">
        <f t="shared" si="84"/>
        <v>0</v>
      </c>
      <c r="V279" s="36">
        <f t="shared" si="84"/>
        <v>0</v>
      </c>
      <c r="W279" s="148">
        <f t="shared" si="84"/>
        <v>0</v>
      </c>
      <c r="X279" s="49">
        <f t="shared" si="87"/>
        <v>0</v>
      </c>
      <c r="Y279" s="147">
        <f t="shared" si="88"/>
        <v>0</v>
      </c>
      <c r="Z279" s="36">
        <f t="shared" si="85"/>
        <v>0</v>
      </c>
      <c r="AA279" s="36">
        <f t="shared" si="85"/>
        <v>0</v>
      </c>
      <c r="AB279" s="36">
        <f t="shared" si="85"/>
        <v>0</v>
      </c>
      <c r="AC279" s="36">
        <f t="shared" si="85"/>
        <v>0</v>
      </c>
      <c r="AD279" s="36">
        <f t="shared" si="85"/>
        <v>0</v>
      </c>
      <c r="AE279" s="36">
        <f t="shared" si="85"/>
        <v>0</v>
      </c>
      <c r="AF279" s="36">
        <f t="shared" si="85"/>
        <v>0</v>
      </c>
      <c r="AG279" s="148">
        <f t="shared" si="85"/>
        <v>0</v>
      </c>
      <c r="AH279" s="46">
        <f t="shared" si="89"/>
        <v>0</v>
      </c>
      <c r="AI279" s="46">
        <f t="shared" si="90"/>
        <v>0</v>
      </c>
      <c r="AJ279" s="46">
        <f t="shared" si="91"/>
        <v>0</v>
      </c>
      <c r="AK279" s="47">
        <f t="shared" si="92"/>
        <v>0</v>
      </c>
    </row>
    <row r="280" spans="1:37" ht="16.5" customHeight="1">
      <c r="A280" s="48">
        <f>+'行事入力表①'!C280</f>
        <v>10</v>
      </c>
      <c r="B280" s="23" t="str">
        <f>+'行事入力表①'!D280</f>
        <v>水</v>
      </c>
      <c r="C280" s="36">
        <f>+'行事入力表①'!E280</f>
        <v>0</v>
      </c>
      <c r="D280" s="134"/>
      <c r="E280" s="134"/>
      <c r="F280" s="134"/>
      <c r="G280" s="134"/>
      <c r="H280" s="134"/>
      <c r="I280" s="134"/>
      <c r="J280" s="134"/>
      <c r="K280" s="147">
        <f t="shared" si="86"/>
        <v>0</v>
      </c>
      <c r="L280" s="36">
        <f t="shared" si="84"/>
        <v>0</v>
      </c>
      <c r="M280" s="36">
        <f t="shared" si="84"/>
        <v>0</v>
      </c>
      <c r="N280" s="36">
        <f t="shared" si="84"/>
        <v>0</v>
      </c>
      <c r="O280" s="36">
        <f t="shared" si="84"/>
        <v>0</v>
      </c>
      <c r="P280" s="36">
        <f t="shared" si="84"/>
        <v>0</v>
      </c>
      <c r="Q280" s="36">
        <f t="shared" si="84"/>
        <v>0</v>
      </c>
      <c r="R280" s="36">
        <f t="shared" si="84"/>
        <v>0</v>
      </c>
      <c r="S280" s="36">
        <f t="shared" si="84"/>
        <v>0</v>
      </c>
      <c r="T280" s="36">
        <f t="shared" si="84"/>
        <v>0</v>
      </c>
      <c r="U280" s="36">
        <f t="shared" si="84"/>
        <v>0</v>
      </c>
      <c r="V280" s="36">
        <f t="shared" si="84"/>
        <v>0</v>
      </c>
      <c r="W280" s="148">
        <f t="shared" si="84"/>
        <v>0</v>
      </c>
      <c r="X280" s="49">
        <f t="shared" si="87"/>
        <v>0</v>
      </c>
      <c r="Y280" s="147">
        <f t="shared" si="88"/>
        <v>0</v>
      </c>
      <c r="Z280" s="36">
        <f t="shared" si="85"/>
        <v>0</v>
      </c>
      <c r="AA280" s="36">
        <f t="shared" si="85"/>
        <v>0</v>
      </c>
      <c r="AB280" s="36">
        <f t="shared" si="85"/>
        <v>0</v>
      </c>
      <c r="AC280" s="36">
        <f t="shared" si="85"/>
        <v>0</v>
      </c>
      <c r="AD280" s="36">
        <f t="shared" si="85"/>
        <v>0</v>
      </c>
      <c r="AE280" s="36">
        <f t="shared" si="85"/>
        <v>0</v>
      </c>
      <c r="AF280" s="36">
        <f t="shared" si="85"/>
        <v>0</v>
      </c>
      <c r="AG280" s="148">
        <f t="shared" si="85"/>
        <v>0</v>
      </c>
      <c r="AH280" s="46">
        <f t="shared" si="89"/>
        <v>0</v>
      </c>
      <c r="AI280" s="46">
        <f t="shared" si="90"/>
        <v>0</v>
      </c>
      <c r="AJ280" s="46">
        <f t="shared" si="91"/>
        <v>0</v>
      </c>
      <c r="AK280" s="47">
        <f t="shared" si="92"/>
        <v>0</v>
      </c>
    </row>
    <row r="281" spans="1:37" ht="16.5" customHeight="1">
      <c r="A281" s="48">
        <f>+'行事入力表①'!C281</f>
        <v>11</v>
      </c>
      <c r="B281" s="23" t="str">
        <f>+'行事入力表①'!D281</f>
        <v>木</v>
      </c>
      <c r="C281" s="36">
        <f>+'行事入力表①'!E281</f>
        <v>0</v>
      </c>
      <c r="D281" s="134"/>
      <c r="E281" s="134"/>
      <c r="F281" s="134"/>
      <c r="G281" s="134"/>
      <c r="H281" s="134"/>
      <c r="I281" s="134"/>
      <c r="J281" s="134"/>
      <c r="K281" s="147">
        <f t="shared" si="86"/>
        <v>0</v>
      </c>
      <c r="L281" s="36">
        <f t="shared" si="84"/>
        <v>0</v>
      </c>
      <c r="M281" s="36">
        <f t="shared" si="84"/>
        <v>0</v>
      </c>
      <c r="N281" s="36">
        <f t="shared" si="84"/>
        <v>0</v>
      </c>
      <c r="O281" s="36">
        <f t="shared" si="84"/>
        <v>0</v>
      </c>
      <c r="P281" s="36">
        <f t="shared" si="84"/>
        <v>0</v>
      </c>
      <c r="Q281" s="36">
        <f t="shared" si="84"/>
        <v>0</v>
      </c>
      <c r="R281" s="36">
        <f t="shared" si="84"/>
        <v>0</v>
      </c>
      <c r="S281" s="36">
        <f t="shared" si="84"/>
        <v>0</v>
      </c>
      <c r="T281" s="36">
        <f t="shared" si="84"/>
        <v>0</v>
      </c>
      <c r="U281" s="36">
        <f t="shared" si="84"/>
        <v>0</v>
      </c>
      <c r="V281" s="36">
        <f t="shared" si="84"/>
        <v>0</v>
      </c>
      <c r="W281" s="148">
        <f t="shared" si="84"/>
        <v>0</v>
      </c>
      <c r="X281" s="49">
        <f t="shared" si="87"/>
        <v>0</v>
      </c>
      <c r="Y281" s="147">
        <f t="shared" si="88"/>
        <v>0</v>
      </c>
      <c r="Z281" s="36">
        <f t="shared" si="85"/>
        <v>0</v>
      </c>
      <c r="AA281" s="36">
        <f t="shared" si="85"/>
        <v>0</v>
      </c>
      <c r="AB281" s="36">
        <f t="shared" si="85"/>
        <v>0</v>
      </c>
      <c r="AC281" s="36">
        <f t="shared" si="85"/>
        <v>0</v>
      </c>
      <c r="AD281" s="36">
        <f t="shared" si="85"/>
        <v>0</v>
      </c>
      <c r="AE281" s="36">
        <f t="shared" si="85"/>
        <v>0</v>
      </c>
      <c r="AF281" s="36">
        <f t="shared" si="85"/>
        <v>0</v>
      </c>
      <c r="AG281" s="148">
        <f t="shared" si="85"/>
        <v>0</v>
      </c>
      <c r="AH281" s="46">
        <f t="shared" si="89"/>
        <v>0</v>
      </c>
      <c r="AI281" s="46">
        <f t="shared" si="90"/>
        <v>0</v>
      </c>
      <c r="AJ281" s="46">
        <f t="shared" si="91"/>
        <v>0</v>
      </c>
      <c r="AK281" s="47">
        <f t="shared" si="92"/>
        <v>0</v>
      </c>
    </row>
    <row r="282" spans="1:37" ht="16.5" customHeight="1">
      <c r="A282" s="48">
        <f>+'行事入力表①'!C282</f>
        <v>12</v>
      </c>
      <c r="B282" s="23" t="str">
        <f>+'行事入力表①'!D282</f>
        <v>金</v>
      </c>
      <c r="C282" s="36">
        <f>+'行事入力表①'!E282</f>
        <v>0</v>
      </c>
      <c r="D282" s="134"/>
      <c r="E282" s="134"/>
      <c r="F282" s="134"/>
      <c r="G282" s="134"/>
      <c r="H282" s="134"/>
      <c r="I282" s="134"/>
      <c r="J282" s="134"/>
      <c r="K282" s="147">
        <f t="shared" si="86"/>
        <v>0</v>
      </c>
      <c r="L282" s="36">
        <f t="shared" si="84"/>
        <v>0</v>
      </c>
      <c r="M282" s="36">
        <f t="shared" si="84"/>
        <v>0</v>
      </c>
      <c r="N282" s="36">
        <f t="shared" si="84"/>
        <v>0</v>
      </c>
      <c r="O282" s="36">
        <f t="shared" si="84"/>
        <v>0</v>
      </c>
      <c r="P282" s="36">
        <f t="shared" si="84"/>
        <v>0</v>
      </c>
      <c r="Q282" s="36">
        <f t="shared" si="84"/>
        <v>0</v>
      </c>
      <c r="R282" s="36">
        <f t="shared" si="84"/>
        <v>0</v>
      </c>
      <c r="S282" s="36">
        <f t="shared" si="84"/>
        <v>0</v>
      </c>
      <c r="T282" s="36">
        <f t="shared" si="84"/>
        <v>0</v>
      </c>
      <c r="U282" s="36">
        <f t="shared" si="84"/>
        <v>0</v>
      </c>
      <c r="V282" s="36">
        <f t="shared" si="84"/>
        <v>0</v>
      </c>
      <c r="W282" s="148">
        <f t="shared" si="84"/>
        <v>0</v>
      </c>
      <c r="X282" s="49">
        <f t="shared" si="87"/>
        <v>0</v>
      </c>
      <c r="Y282" s="147">
        <f t="shared" si="88"/>
        <v>0</v>
      </c>
      <c r="Z282" s="36">
        <f t="shared" si="85"/>
        <v>0</v>
      </c>
      <c r="AA282" s="36">
        <f t="shared" si="85"/>
        <v>0</v>
      </c>
      <c r="AB282" s="36">
        <f t="shared" si="85"/>
        <v>0</v>
      </c>
      <c r="AC282" s="36">
        <f t="shared" si="85"/>
        <v>0</v>
      </c>
      <c r="AD282" s="36">
        <f t="shared" si="85"/>
        <v>0</v>
      </c>
      <c r="AE282" s="36">
        <f t="shared" si="85"/>
        <v>0</v>
      </c>
      <c r="AF282" s="36">
        <f t="shared" si="85"/>
        <v>0</v>
      </c>
      <c r="AG282" s="148">
        <f t="shared" si="85"/>
        <v>0</v>
      </c>
      <c r="AH282" s="46">
        <f t="shared" si="89"/>
        <v>0</v>
      </c>
      <c r="AI282" s="46">
        <f t="shared" si="90"/>
        <v>0</v>
      </c>
      <c r="AJ282" s="46">
        <f t="shared" si="91"/>
        <v>0</v>
      </c>
      <c r="AK282" s="47">
        <f t="shared" si="92"/>
        <v>0</v>
      </c>
    </row>
    <row r="283" spans="1:37" ht="16.5" customHeight="1">
      <c r="A283" s="12">
        <f>+'行事入力表①'!C283</f>
        <v>13</v>
      </c>
      <c r="B283" s="13" t="str">
        <f>+'行事入力表①'!D283</f>
        <v>土</v>
      </c>
      <c r="C283" s="14">
        <f>+'行事入力表①'!E283</f>
        <v>0</v>
      </c>
      <c r="D283" s="133" t="s">
        <v>371</v>
      </c>
      <c r="E283" s="133" t="s">
        <v>149</v>
      </c>
      <c r="F283" s="133" t="s">
        <v>371</v>
      </c>
      <c r="G283" s="133" t="s">
        <v>369</v>
      </c>
      <c r="H283" s="133" t="s">
        <v>371</v>
      </c>
      <c r="I283" s="133" t="s">
        <v>149</v>
      </c>
      <c r="J283" s="224" t="s">
        <v>371</v>
      </c>
      <c r="K283" s="146">
        <f t="shared" si="86"/>
        <v>0</v>
      </c>
      <c r="L283" s="14">
        <f t="shared" si="84"/>
        <v>0</v>
      </c>
      <c r="M283" s="14">
        <f t="shared" si="84"/>
        <v>0</v>
      </c>
      <c r="N283" s="14">
        <f t="shared" si="84"/>
        <v>0</v>
      </c>
      <c r="O283" s="14">
        <f t="shared" si="84"/>
        <v>0</v>
      </c>
      <c r="P283" s="14">
        <f t="shared" si="84"/>
        <v>0</v>
      </c>
      <c r="Q283" s="14">
        <f t="shared" si="84"/>
        <v>0</v>
      </c>
      <c r="R283" s="14">
        <f t="shared" si="84"/>
        <v>0</v>
      </c>
      <c r="S283" s="14">
        <f t="shared" si="84"/>
        <v>0</v>
      </c>
      <c r="T283" s="14">
        <f t="shared" si="84"/>
        <v>0</v>
      </c>
      <c r="U283" s="14">
        <f t="shared" si="84"/>
        <v>0</v>
      </c>
      <c r="V283" s="14">
        <f t="shared" si="84"/>
        <v>0</v>
      </c>
      <c r="W283" s="84">
        <f t="shared" si="84"/>
        <v>0</v>
      </c>
      <c r="X283" s="15">
        <f t="shared" si="87"/>
        <v>0</v>
      </c>
      <c r="Y283" s="146">
        <f t="shared" si="88"/>
        <v>0</v>
      </c>
      <c r="Z283" s="14">
        <f t="shared" si="85"/>
        <v>0</v>
      </c>
      <c r="AA283" s="14">
        <f t="shared" si="85"/>
        <v>0</v>
      </c>
      <c r="AB283" s="14">
        <f t="shared" si="85"/>
        <v>0</v>
      </c>
      <c r="AC283" s="14">
        <f t="shared" si="85"/>
        <v>0</v>
      </c>
      <c r="AD283" s="14">
        <f t="shared" si="85"/>
        <v>0</v>
      </c>
      <c r="AE283" s="14">
        <f t="shared" si="85"/>
        <v>0</v>
      </c>
      <c r="AF283" s="14">
        <f t="shared" si="85"/>
        <v>0</v>
      </c>
      <c r="AG283" s="84">
        <f t="shared" si="85"/>
        <v>0</v>
      </c>
      <c r="AH283" s="10">
        <f t="shared" si="89"/>
        <v>0</v>
      </c>
      <c r="AI283" s="10">
        <f t="shared" si="90"/>
        <v>0</v>
      </c>
      <c r="AJ283" s="10">
        <f t="shared" si="91"/>
        <v>0</v>
      </c>
      <c r="AK283" s="11">
        <f t="shared" si="92"/>
        <v>0</v>
      </c>
    </row>
    <row r="284" spans="1:37" ht="16.5" customHeight="1">
      <c r="A284" s="12">
        <f>+'行事入力表①'!C284</f>
        <v>14</v>
      </c>
      <c r="B284" s="13" t="str">
        <f>+'行事入力表①'!D284</f>
        <v>日</v>
      </c>
      <c r="C284" s="14">
        <f>+'行事入力表①'!E284</f>
        <v>0</v>
      </c>
      <c r="D284" s="133" t="s">
        <v>149</v>
      </c>
      <c r="E284" s="133" t="s">
        <v>149</v>
      </c>
      <c r="F284" s="133" t="s">
        <v>369</v>
      </c>
      <c r="G284" s="133" t="s">
        <v>371</v>
      </c>
      <c r="H284" s="133" t="s">
        <v>149</v>
      </c>
      <c r="I284" s="133" t="s">
        <v>371</v>
      </c>
      <c r="J284" s="224" t="s">
        <v>371</v>
      </c>
      <c r="K284" s="146">
        <f aca="true" t="shared" si="93" ref="K284:W285">COUNTIF($D284:$J284,K$4)</f>
        <v>0</v>
      </c>
      <c r="L284" s="14">
        <f t="shared" si="93"/>
        <v>0</v>
      </c>
      <c r="M284" s="14">
        <f t="shared" si="93"/>
        <v>0</v>
      </c>
      <c r="N284" s="14">
        <f t="shared" si="93"/>
        <v>0</v>
      </c>
      <c r="O284" s="14">
        <f t="shared" si="93"/>
        <v>0</v>
      </c>
      <c r="P284" s="14">
        <f t="shared" si="93"/>
        <v>0</v>
      </c>
      <c r="Q284" s="14">
        <f t="shared" si="93"/>
        <v>0</v>
      </c>
      <c r="R284" s="14">
        <f t="shared" si="93"/>
        <v>0</v>
      </c>
      <c r="S284" s="14">
        <f t="shared" si="93"/>
        <v>0</v>
      </c>
      <c r="T284" s="14">
        <f t="shared" si="93"/>
        <v>0</v>
      </c>
      <c r="U284" s="14">
        <f t="shared" si="93"/>
        <v>0</v>
      </c>
      <c r="V284" s="14">
        <f t="shared" si="93"/>
        <v>0</v>
      </c>
      <c r="W284" s="84">
        <f t="shared" si="93"/>
        <v>0</v>
      </c>
      <c r="X284" s="15">
        <f t="shared" si="87"/>
        <v>0</v>
      </c>
      <c r="Y284" s="146">
        <f aca="true" t="shared" si="94" ref="Y284:AG285">COUNTIF($D284:$J284,Y$4)</f>
        <v>0</v>
      </c>
      <c r="Z284" s="14">
        <f t="shared" si="94"/>
        <v>0</v>
      </c>
      <c r="AA284" s="14">
        <f t="shared" si="94"/>
        <v>0</v>
      </c>
      <c r="AB284" s="14">
        <f t="shared" si="94"/>
        <v>0</v>
      </c>
      <c r="AC284" s="14">
        <f t="shared" si="94"/>
        <v>0</v>
      </c>
      <c r="AD284" s="14">
        <f t="shared" si="94"/>
        <v>0</v>
      </c>
      <c r="AE284" s="14">
        <f t="shared" si="94"/>
        <v>0</v>
      </c>
      <c r="AF284" s="14">
        <f t="shared" si="94"/>
        <v>0</v>
      </c>
      <c r="AG284" s="84">
        <f t="shared" si="94"/>
        <v>0</v>
      </c>
      <c r="AH284" s="10">
        <f>COUNTA(D284:J284)-X284-AJ284-SUM(Y284:AG284)-COUNTIF(D284:J284,"-")-COUNTIF(D284:J284,"★")</f>
        <v>0</v>
      </c>
      <c r="AI284" s="10">
        <f>COUNTIF(D284:J284,"★")</f>
        <v>0</v>
      </c>
      <c r="AJ284" s="10">
        <f>COUNTIF($D284:$J284,AJ$4)+COUNTIF($D284:$J284,"臨")</f>
        <v>0</v>
      </c>
      <c r="AK284" s="11">
        <f>+X284+SUM(Y284:AH284)</f>
        <v>0</v>
      </c>
    </row>
    <row r="285" spans="1:37" ht="16.5" customHeight="1">
      <c r="A285" s="48">
        <f>+'行事入力表①'!C285</f>
        <v>15</v>
      </c>
      <c r="B285" s="23" t="str">
        <f>+'行事入力表①'!D285</f>
        <v>月</v>
      </c>
      <c r="C285" s="36">
        <f>+'行事入力表①'!E285</f>
        <v>0</v>
      </c>
      <c r="D285" s="134"/>
      <c r="E285" s="134"/>
      <c r="F285" s="134"/>
      <c r="G285" s="134"/>
      <c r="H285" s="134"/>
      <c r="I285" s="134"/>
      <c r="J285" s="134"/>
      <c r="K285" s="147">
        <f t="shared" si="93"/>
        <v>0</v>
      </c>
      <c r="L285" s="36">
        <f t="shared" si="93"/>
        <v>0</v>
      </c>
      <c r="M285" s="36">
        <f t="shared" si="93"/>
        <v>0</v>
      </c>
      <c r="N285" s="36">
        <f t="shared" si="93"/>
        <v>0</v>
      </c>
      <c r="O285" s="36">
        <f t="shared" si="93"/>
        <v>0</v>
      </c>
      <c r="P285" s="36">
        <f t="shared" si="93"/>
        <v>0</v>
      </c>
      <c r="Q285" s="36">
        <f t="shared" si="93"/>
        <v>0</v>
      </c>
      <c r="R285" s="36">
        <f t="shared" si="93"/>
        <v>0</v>
      </c>
      <c r="S285" s="36">
        <f t="shared" si="93"/>
        <v>0</v>
      </c>
      <c r="T285" s="36">
        <f t="shared" si="93"/>
        <v>0</v>
      </c>
      <c r="U285" s="36">
        <f t="shared" si="93"/>
        <v>0</v>
      </c>
      <c r="V285" s="36">
        <f t="shared" si="93"/>
        <v>0</v>
      </c>
      <c r="W285" s="148">
        <f t="shared" si="93"/>
        <v>0</v>
      </c>
      <c r="X285" s="49">
        <f t="shared" si="87"/>
        <v>0</v>
      </c>
      <c r="Y285" s="147">
        <f t="shared" si="94"/>
        <v>0</v>
      </c>
      <c r="Z285" s="36">
        <f t="shared" si="94"/>
        <v>0</v>
      </c>
      <c r="AA285" s="36">
        <f t="shared" si="94"/>
        <v>0</v>
      </c>
      <c r="AB285" s="36">
        <f t="shared" si="94"/>
        <v>0</v>
      </c>
      <c r="AC285" s="36">
        <f t="shared" si="94"/>
        <v>0</v>
      </c>
      <c r="AD285" s="36">
        <f t="shared" si="94"/>
        <v>0</v>
      </c>
      <c r="AE285" s="36">
        <f t="shared" si="94"/>
        <v>0</v>
      </c>
      <c r="AF285" s="36">
        <f t="shared" si="94"/>
        <v>0</v>
      </c>
      <c r="AG285" s="148">
        <f t="shared" si="94"/>
        <v>0</v>
      </c>
      <c r="AH285" s="46">
        <f>COUNTA(D285:J285)-X285-AJ285-SUM(Y285:AG285)-COUNTIF(D285:J285,"-")-COUNTIF(D285:J285,"★")</f>
        <v>0</v>
      </c>
      <c r="AI285" s="46">
        <f>COUNTIF(D285:J285,"★")</f>
        <v>0</v>
      </c>
      <c r="AJ285" s="46">
        <f>COUNTIF($D285:$J285,AJ$4)+COUNTIF($D285:$J285,"臨")</f>
        <v>0</v>
      </c>
      <c r="AK285" s="49">
        <f>+X285+SUM(Y285:AH285)</f>
        <v>0</v>
      </c>
    </row>
    <row r="286" spans="1:37" ht="16.5" customHeight="1">
      <c r="A286" s="48">
        <f>+'行事入力表①'!C286</f>
        <v>16</v>
      </c>
      <c r="B286" s="23" t="str">
        <f>+'行事入力表①'!D286</f>
        <v>火</v>
      </c>
      <c r="C286" s="36">
        <f>+'行事入力表①'!E286</f>
        <v>0</v>
      </c>
      <c r="D286" s="134"/>
      <c r="E286" s="134"/>
      <c r="F286" s="134"/>
      <c r="G286" s="134"/>
      <c r="H286" s="134"/>
      <c r="I286" s="134"/>
      <c r="J286" s="134"/>
      <c r="K286" s="147">
        <f t="shared" si="86"/>
        <v>0</v>
      </c>
      <c r="L286" s="36">
        <f t="shared" si="86"/>
        <v>0</v>
      </c>
      <c r="M286" s="36">
        <f t="shared" si="86"/>
        <v>0</v>
      </c>
      <c r="N286" s="36">
        <f t="shared" si="86"/>
        <v>0</v>
      </c>
      <c r="O286" s="36">
        <f t="shared" si="86"/>
        <v>0</v>
      </c>
      <c r="P286" s="36">
        <f t="shared" si="86"/>
        <v>0</v>
      </c>
      <c r="Q286" s="36">
        <f t="shared" si="86"/>
        <v>0</v>
      </c>
      <c r="R286" s="36">
        <f t="shared" si="86"/>
        <v>0</v>
      </c>
      <c r="S286" s="36">
        <f t="shared" si="86"/>
        <v>0</v>
      </c>
      <c r="T286" s="36">
        <f t="shared" si="86"/>
        <v>0</v>
      </c>
      <c r="U286" s="36">
        <f t="shared" si="86"/>
        <v>0</v>
      </c>
      <c r="V286" s="36">
        <f t="shared" si="86"/>
        <v>0</v>
      </c>
      <c r="W286" s="148">
        <f t="shared" si="86"/>
        <v>0</v>
      </c>
      <c r="X286" s="49">
        <f>SUM(K286:W286)</f>
        <v>0</v>
      </c>
      <c r="Y286" s="147">
        <f t="shared" si="88"/>
        <v>0</v>
      </c>
      <c r="Z286" s="36">
        <f t="shared" si="88"/>
        <v>0</v>
      </c>
      <c r="AA286" s="36">
        <f t="shared" si="88"/>
        <v>0</v>
      </c>
      <c r="AB286" s="36">
        <f t="shared" si="88"/>
        <v>0</v>
      </c>
      <c r="AC286" s="36">
        <f t="shared" si="88"/>
        <v>0</v>
      </c>
      <c r="AD286" s="36">
        <f t="shared" si="88"/>
        <v>0</v>
      </c>
      <c r="AE286" s="36">
        <f t="shared" si="88"/>
        <v>0</v>
      </c>
      <c r="AF286" s="36">
        <f t="shared" si="88"/>
        <v>0</v>
      </c>
      <c r="AG286" s="148">
        <f t="shared" si="88"/>
        <v>0</v>
      </c>
      <c r="AH286" s="46">
        <f>COUNTA(D286:J286)-X286-AJ286-SUM(Y286:AG286)-COUNTIF(D286:J286,"-")-COUNTIF(D286:J286,"★")</f>
        <v>0</v>
      </c>
      <c r="AI286" s="46">
        <f>COUNTIF(D286:J286,"★")</f>
        <v>0</v>
      </c>
      <c r="AJ286" s="46">
        <f t="shared" si="91"/>
        <v>0</v>
      </c>
      <c r="AK286" s="49">
        <f>+X286+SUM(Y286:AH286)</f>
        <v>0</v>
      </c>
    </row>
    <row r="287" spans="1:37" ht="16.5" customHeight="1">
      <c r="A287" s="48">
        <f>+'行事入力表①'!C287</f>
        <v>17</v>
      </c>
      <c r="B287" s="23" t="str">
        <f>+'行事入力表①'!D287</f>
        <v>水</v>
      </c>
      <c r="C287" s="36">
        <f>+'行事入力表①'!E287</f>
        <v>0</v>
      </c>
      <c r="D287" s="134"/>
      <c r="E287" s="134"/>
      <c r="F287" s="134"/>
      <c r="G287" s="134"/>
      <c r="H287" s="134"/>
      <c r="I287" s="134"/>
      <c r="J287" s="134"/>
      <c r="K287" s="147">
        <f t="shared" si="86"/>
        <v>0</v>
      </c>
      <c r="L287" s="36">
        <f t="shared" si="86"/>
        <v>0</v>
      </c>
      <c r="M287" s="36">
        <f t="shared" si="86"/>
        <v>0</v>
      </c>
      <c r="N287" s="36">
        <f t="shared" si="86"/>
        <v>0</v>
      </c>
      <c r="O287" s="36">
        <f t="shared" si="86"/>
        <v>0</v>
      </c>
      <c r="P287" s="36">
        <f t="shared" si="86"/>
        <v>0</v>
      </c>
      <c r="Q287" s="36">
        <f t="shared" si="86"/>
        <v>0</v>
      </c>
      <c r="R287" s="36">
        <f t="shared" si="86"/>
        <v>0</v>
      </c>
      <c r="S287" s="36">
        <f t="shared" si="86"/>
        <v>0</v>
      </c>
      <c r="T287" s="36">
        <f t="shared" si="86"/>
        <v>0</v>
      </c>
      <c r="U287" s="36">
        <f t="shared" si="86"/>
        <v>0</v>
      </c>
      <c r="V287" s="36">
        <f t="shared" si="86"/>
        <v>0</v>
      </c>
      <c r="W287" s="148">
        <f t="shared" si="86"/>
        <v>0</v>
      </c>
      <c r="X287" s="49">
        <f t="shared" si="87"/>
        <v>0</v>
      </c>
      <c r="Y287" s="147">
        <f t="shared" si="88"/>
        <v>0</v>
      </c>
      <c r="Z287" s="36">
        <f t="shared" si="88"/>
        <v>0</v>
      </c>
      <c r="AA287" s="36">
        <f t="shared" si="88"/>
        <v>0</v>
      </c>
      <c r="AB287" s="36">
        <f t="shared" si="88"/>
        <v>0</v>
      </c>
      <c r="AC287" s="36">
        <f t="shared" si="88"/>
        <v>0</v>
      </c>
      <c r="AD287" s="36">
        <f t="shared" si="88"/>
        <v>0</v>
      </c>
      <c r="AE287" s="36">
        <f t="shared" si="88"/>
        <v>0</v>
      </c>
      <c r="AF287" s="36">
        <f t="shared" si="88"/>
        <v>0</v>
      </c>
      <c r="AG287" s="148">
        <f t="shared" si="88"/>
        <v>0</v>
      </c>
      <c r="AH287" s="46">
        <f t="shared" si="89"/>
        <v>0</v>
      </c>
      <c r="AI287" s="46">
        <f t="shared" si="90"/>
        <v>0</v>
      </c>
      <c r="AJ287" s="46">
        <f t="shared" si="91"/>
        <v>0</v>
      </c>
      <c r="AK287" s="49">
        <f aca="true" t="shared" si="95" ref="AK287:AK301">+X287+SUM(Y287:AH287)</f>
        <v>0</v>
      </c>
    </row>
    <row r="288" spans="1:37" ht="16.5" customHeight="1">
      <c r="A288" s="48">
        <f>+'行事入力表①'!C288</f>
        <v>18</v>
      </c>
      <c r="B288" s="23" t="str">
        <f>+'行事入力表①'!D288</f>
        <v>木</v>
      </c>
      <c r="C288" s="36">
        <f>+'行事入力表①'!E288</f>
        <v>0</v>
      </c>
      <c r="D288" s="134"/>
      <c r="E288" s="134"/>
      <c r="F288" s="134"/>
      <c r="G288" s="134"/>
      <c r="H288" s="134"/>
      <c r="I288" s="134"/>
      <c r="J288" s="134"/>
      <c r="K288" s="147">
        <f t="shared" si="86"/>
        <v>0</v>
      </c>
      <c r="L288" s="36">
        <f t="shared" si="86"/>
        <v>0</v>
      </c>
      <c r="M288" s="36">
        <f t="shared" si="86"/>
        <v>0</v>
      </c>
      <c r="N288" s="36">
        <f t="shared" si="86"/>
        <v>0</v>
      </c>
      <c r="O288" s="36">
        <f t="shared" si="86"/>
        <v>0</v>
      </c>
      <c r="P288" s="36">
        <f t="shared" si="86"/>
        <v>0</v>
      </c>
      <c r="Q288" s="36">
        <f t="shared" si="86"/>
        <v>0</v>
      </c>
      <c r="R288" s="36">
        <f t="shared" si="86"/>
        <v>0</v>
      </c>
      <c r="S288" s="36">
        <f t="shared" si="86"/>
        <v>0</v>
      </c>
      <c r="T288" s="36">
        <f t="shared" si="86"/>
        <v>0</v>
      </c>
      <c r="U288" s="36">
        <f t="shared" si="86"/>
        <v>0</v>
      </c>
      <c r="V288" s="36">
        <f t="shared" si="86"/>
        <v>0</v>
      </c>
      <c r="W288" s="148">
        <f t="shared" si="86"/>
        <v>0</v>
      </c>
      <c r="X288" s="49">
        <f t="shared" si="87"/>
        <v>0</v>
      </c>
      <c r="Y288" s="147">
        <f t="shared" si="88"/>
        <v>0</v>
      </c>
      <c r="Z288" s="36">
        <f t="shared" si="88"/>
        <v>0</v>
      </c>
      <c r="AA288" s="36">
        <f t="shared" si="88"/>
        <v>0</v>
      </c>
      <c r="AB288" s="36">
        <f t="shared" si="88"/>
        <v>0</v>
      </c>
      <c r="AC288" s="36">
        <f t="shared" si="88"/>
        <v>0</v>
      </c>
      <c r="AD288" s="36">
        <f t="shared" si="88"/>
        <v>0</v>
      </c>
      <c r="AE288" s="36">
        <f t="shared" si="88"/>
        <v>0</v>
      </c>
      <c r="AF288" s="36">
        <f t="shared" si="88"/>
        <v>0</v>
      </c>
      <c r="AG288" s="148">
        <f t="shared" si="88"/>
        <v>0</v>
      </c>
      <c r="AH288" s="46">
        <f t="shared" si="89"/>
        <v>0</v>
      </c>
      <c r="AI288" s="46">
        <f t="shared" si="90"/>
        <v>0</v>
      </c>
      <c r="AJ288" s="46">
        <f t="shared" si="91"/>
        <v>0</v>
      </c>
      <c r="AK288" s="49">
        <f t="shared" si="95"/>
        <v>0</v>
      </c>
    </row>
    <row r="289" spans="1:37" ht="16.5" customHeight="1">
      <c r="A289" s="48">
        <f>+'行事入力表①'!C289</f>
        <v>19</v>
      </c>
      <c r="B289" s="23" t="str">
        <f>+'行事入力表①'!D289</f>
        <v>金</v>
      </c>
      <c r="C289" s="36">
        <f>+'行事入力表①'!E289</f>
        <v>0</v>
      </c>
      <c r="D289" s="134"/>
      <c r="E289" s="134"/>
      <c r="F289" s="134"/>
      <c r="G289" s="134"/>
      <c r="H289" s="134"/>
      <c r="I289" s="134"/>
      <c r="J289" s="134"/>
      <c r="K289" s="147">
        <f t="shared" si="86"/>
        <v>0</v>
      </c>
      <c r="L289" s="36">
        <f t="shared" si="86"/>
        <v>0</v>
      </c>
      <c r="M289" s="36">
        <f t="shared" si="86"/>
        <v>0</v>
      </c>
      <c r="N289" s="36">
        <f t="shared" si="86"/>
        <v>0</v>
      </c>
      <c r="O289" s="36">
        <f t="shared" si="86"/>
        <v>0</v>
      </c>
      <c r="P289" s="36">
        <f t="shared" si="86"/>
        <v>0</v>
      </c>
      <c r="Q289" s="36">
        <f t="shared" si="86"/>
        <v>0</v>
      </c>
      <c r="R289" s="36">
        <f t="shared" si="86"/>
        <v>0</v>
      </c>
      <c r="S289" s="36">
        <f t="shared" si="86"/>
        <v>0</v>
      </c>
      <c r="T289" s="36">
        <f t="shared" si="86"/>
        <v>0</v>
      </c>
      <c r="U289" s="36">
        <f t="shared" si="86"/>
        <v>0</v>
      </c>
      <c r="V289" s="36">
        <f t="shared" si="86"/>
        <v>0</v>
      </c>
      <c r="W289" s="148">
        <f t="shared" si="86"/>
        <v>0</v>
      </c>
      <c r="X289" s="49">
        <f t="shared" si="87"/>
        <v>0</v>
      </c>
      <c r="Y289" s="147">
        <f t="shared" si="88"/>
        <v>0</v>
      </c>
      <c r="Z289" s="36">
        <f t="shared" si="88"/>
        <v>0</v>
      </c>
      <c r="AA289" s="36">
        <f t="shared" si="88"/>
        <v>0</v>
      </c>
      <c r="AB289" s="36">
        <f t="shared" si="88"/>
        <v>0</v>
      </c>
      <c r="AC289" s="36">
        <f t="shared" si="88"/>
        <v>0</v>
      </c>
      <c r="AD289" s="36">
        <f t="shared" si="88"/>
        <v>0</v>
      </c>
      <c r="AE289" s="36">
        <f t="shared" si="88"/>
        <v>0</v>
      </c>
      <c r="AF289" s="36">
        <f t="shared" si="88"/>
        <v>0</v>
      </c>
      <c r="AG289" s="148">
        <f t="shared" si="88"/>
        <v>0</v>
      </c>
      <c r="AH289" s="46">
        <f t="shared" si="89"/>
        <v>0</v>
      </c>
      <c r="AI289" s="46">
        <f t="shared" si="90"/>
        <v>0</v>
      </c>
      <c r="AJ289" s="46">
        <f t="shared" si="91"/>
        <v>0</v>
      </c>
      <c r="AK289" s="49">
        <f t="shared" si="95"/>
        <v>0</v>
      </c>
    </row>
    <row r="290" spans="1:37" ht="16.5" customHeight="1">
      <c r="A290" s="12">
        <f>+'行事入力表①'!C290</f>
        <v>20</v>
      </c>
      <c r="B290" s="13" t="str">
        <f>+'行事入力表①'!D290</f>
        <v>土</v>
      </c>
      <c r="C290" s="14">
        <f>+'行事入力表①'!E290</f>
        <v>0</v>
      </c>
      <c r="D290" s="133" t="s">
        <v>371</v>
      </c>
      <c r="E290" s="133" t="s">
        <v>149</v>
      </c>
      <c r="F290" s="133" t="s">
        <v>371</v>
      </c>
      <c r="G290" s="133" t="s">
        <v>369</v>
      </c>
      <c r="H290" s="133" t="s">
        <v>371</v>
      </c>
      <c r="I290" s="133" t="s">
        <v>149</v>
      </c>
      <c r="J290" s="224" t="s">
        <v>371</v>
      </c>
      <c r="K290" s="146">
        <f t="shared" si="86"/>
        <v>0</v>
      </c>
      <c r="L290" s="14">
        <f t="shared" si="86"/>
        <v>0</v>
      </c>
      <c r="M290" s="14">
        <f t="shared" si="86"/>
        <v>0</v>
      </c>
      <c r="N290" s="14">
        <f t="shared" si="86"/>
        <v>0</v>
      </c>
      <c r="O290" s="14">
        <f t="shared" si="86"/>
        <v>0</v>
      </c>
      <c r="P290" s="14">
        <f t="shared" si="86"/>
        <v>0</v>
      </c>
      <c r="Q290" s="14">
        <f t="shared" si="86"/>
        <v>0</v>
      </c>
      <c r="R290" s="14">
        <f t="shared" si="86"/>
        <v>0</v>
      </c>
      <c r="S290" s="14">
        <f t="shared" si="86"/>
        <v>0</v>
      </c>
      <c r="T290" s="14">
        <f t="shared" si="86"/>
        <v>0</v>
      </c>
      <c r="U290" s="14">
        <f t="shared" si="86"/>
        <v>0</v>
      </c>
      <c r="V290" s="14">
        <f t="shared" si="86"/>
        <v>0</v>
      </c>
      <c r="W290" s="84">
        <f t="shared" si="86"/>
        <v>0</v>
      </c>
      <c r="X290" s="15">
        <f t="shared" si="87"/>
        <v>0</v>
      </c>
      <c r="Y290" s="146">
        <f t="shared" si="88"/>
        <v>0</v>
      </c>
      <c r="Z290" s="14">
        <f t="shared" si="88"/>
        <v>0</v>
      </c>
      <c r="AA290" s="14">
        <f t="shared" si="88"/>
        <v>0</v>
      </c>
      <c r="AB290" s="14">
        <f t="shared" si="88"/>
        <v>0</v>
      </c>
      <c r="AC290" s="14">
        <f t="shared" si="88"/>
        <v>0</v>
      </c>
      <c r="AD290" s="14">
        <f t="shared" si="88"/>
        <v>0</v>
      </c>
      <c r="AE290" s="14">
        <f t="shared" si="88"/>
        <v>0</v>
      </c>
      <c r="AF290" s="14">
        <f t="shared" si="88"/>
        <v>0</v>
      </c>
      <c r="AG290" s="84">
        <f t="shared" si="88"/>
        <v>0</v>
      </c>
      <c r="AH290" s="10">
        <f t="shared" si="89"/>
        <v>0</v>
      </c>
      <c r="AI290" s="10">
        <f t="shared" si="90"/>
        <v>0</v>
      </c>
      <c r="AJ290" s="10">
        <f t="shared" si="91"/>
        <v>0</v>
      </c>
      <c r="AK290" s="11">
        <f t="shared" si="95"/>
        <v>0</v>
      </c>
    </row>
    <row r="291" spans="1:37" ht="16.5" customHeight="1">
      <c r="A291" s="12">
        <f>+'行事入力表①'!C291</f>
        <v>21</v>
      </c>
      <c r="B291" s="13" t="str">
        <f>+'行事入力表①'!D291</f>
        <v>日</v>
      </c>
      <c r="C291" s="14">
        <f>+'行事入力表①'!E291</f>
        <v>0</v>
      </c>
      <c r="D291" s="133" t="s">
        <v>149</v>
      </c>
      <c r="E291" s="133" t="s">
        <v>149</v>
      </c>
      <c r="F291" s="133" t="s">
        <v>369</v>
      </c>
      <c r="G291" s="133" t="s">
        <v>371</v>
      </c>
      <c r="H291" s="133" t="s">
        <v>149</v>
      </c>
      <c r="I291" s="133" t="s">
        <v>371</v>
      </c>
      <c r="J291" s="224" t="s">
        <v>371</v>
      </c>
      <c r="K291" s="146">
        <f t="shared" si="86"/>
        <v>0</v>
      </c>
      <c r="L291" s="14">
        <f t="shared" si="86"/>
        <v>0</v>
      </c>
      <c r="M291" s="14">
        <f t="shared" si="86"/>
        <v>0</v>
      </c>
      <c r="N291" s="14">
        <f t="shared" si="86"/>
        <v>0</v>
      </c>
      <c r="O291" s="14">
        <f t="shared" si="86"/>
        <v>0</v>
      </c>
      <c r="P291" s="14">
        <f t="shared" si="86"/>
        <v>0</v>
      </c>
      <c r="Q291" s="14">
        <f t="shared" si="86"/>
        <v>0</v>
      </c>
      <c r="R291" s="14">
        <f t="shared" si="86"/>
        <v>0</v>
      </c>
      <c r="S291" s="14">
        <f t="shared" si="86"/>
        <v>0</v>
      </c>
      <c r="T291" s="14">
        <f t="shared" si="86"/>
        <v>0</v>
      </c>
      <c r="U291" s="14">
        <f t="shared" si="86"/>
        <v>0</v>
      </c>
      <c r="V291" s="14">
        <f t="shared" si="86"/>
        <v>0</v>
      </c>
      <c r="W291" s="84">
        <f t="shared" si="86"/>
        <v>0</v>
      </c>
      <c r="X291" s="15">
        <f t="shared" si="87"/>
        <v>0</v>
      </c>
      <c r="Y291" s="146">
        <f t="shared" si="88"/>
        <v>0</v>
      </c>
      <c r="Z291" s="14">
        <f t="shared" si="88"/>
        <v>0</v>
      </c>
      <c r="AA291" s="14">
        <f t="shared" si="88"/>
        <v>0</v>
      </c>
      <c r="AB291" s="14">
        <f t="shared" si="88"/>
        <v>0</v>
      </c>
      <c r="AC291" s="14">
        <f t="shared" si="88"/>
        <v>0</v>
      </c>
      <c r="AD291" s="14">
        <f t="shared" si="88"/>
        <v>0</v>
      </c>
      <c r="AE291" s="14">
        <f t="shared" si="88"/>
        <v>0</v>
      </c>
      <c r="AF291" s="14">
        <f t="shared" si="88"/>
        <v>0</v>
      </c>
      <c r="AG291" s="84">
        <f t="shared" si="88"/>
        <v>0</v>
      </c>
      <c r="AH291" s="10">
        <f t="shared" si="89"/>
        <v>0</v>
      </c>
      <c r="AI291" s="10">
        <f t="shared" si="90"/>
        <v>0</v>
      </c>
      <c r="AJ291" s="10">
        <f t="shared" si="91"/>
        <v>0</v>
      </c>
      <c r="AK291" s="11">
        <f t="shared" si="95"/>
        <v>0</v>
      </c>
    </row>
    <row r="292" spans="1:37" ht="16.5" customHeight="1">
      <c r="A292" s="48">
        <f>+'行事入力表①'!C292</f>
        <v>22</v>
      </c>
      <c r="B292" s="23" t="str">
        <f>+'行事入力表①'!D292</f>
        <v>月</v>
      </c>
      <c r="C292" s="36">
        <f>+'行事入力表①'!E292</f>
        <v>0</v>
      </c>
      <c r="D292" s="134"/>
      <c r="E292" s="134"/>
      <c r="F292" s="134"/>
      <c r="G292" s="134"/>
      <c r="H292" s="134"/>
      <c r="I292" s="134"/>
      <c r="J292" s="134"/>
      <c r="K292" s="147">
        <f t="shared" si="86"/>
        <v>0</v>
      </c>
      <c r="L292" s="36">
        <f t="shared" si="86"/>
        <v>0</v>
      </c>
      <c r="M292" s="36">
        <f t="shared" si="86"/>
        <v>0</v>
      </c>
      <c r="N292" s="36">
        <f t="shared" si="86"/>
        <v>0</v>
      </c>
      <c r="O292" s="36">
        <f t="shared" si="86"/>
        <v>0</v>
      </c>
      <c r="P292" s="36">
        <f t="shared" si="86"/>
        <v>0</v>
      </c>
      <c r="Q292" s="36">
        <f t="shared" si="86"/>
        <v>0</v>
      </c>
      <c r="R292" s="36">
        <f t="shared" si="86"/>
        <v>0</v>
      </c>
      <c r="S292" s="36">
        <f t="shared" si="86"/>
        <v>0</v>
      </c>
      <c r="T292" s="36">
        <f t="shared" si="86"/>
        <v>0</v>
      </c>
      <c r="U292" s="36">
        <f t="shared" si="86"/>
        <v>0</v>
      </c>
      <c r="V292" s="36">
        <f t="shared" si="86"/>
        <v>0</v>
      </c>
      <c r="W292" s="148">
        <f t="shared" si="86"/>
        <v>0</v>
      </c>
      <c r="X292" s="49">
        <f t="shared" si="87"/>
        <v>0</v>
      </c>
      <c r="Y292" s="147">
        <f t="shared" si="88"/>
        <v>0</v>
      </c>
      <c r="Z292" s="36">
        <f t="shared" si="88"/>
        <v>0</v>
      </c>
      <c r="AA292" s="36">
        <f t="shared" si="88"/>
        <v>0</v>
      </c>
      <c r="AB292" s="36">
        <f t="shared" si="88"/>
        <v>0</v>
      </c>
      <c r="AC292" s="36">
        <f t="shared" si="88"/>
        <v>0</v>
      </c>
      <c r="AD292" s="36">
        <f t="shared" si="88"/>
        <v>0</v>
      </c>
      <c r="AE292" s="36">
        <f t="shared" si="88"/>
        <v>0</v>
      </c>
      <c r="AF292" s="36">
        <f t="shared" si="88"/>
        <v>0</v>
      </c>
      <c r="AG292" s="148">
        <f t="shared" si="88"/>
        <v>0</v>
      </c>
      <c r="AH292" s="46">
        <f t="shared" si="89"/>
        <v>0</v>
      </c>
      <c r="AI292" s="46">
        <f t="shared" si="90"/>
        <v>0</v>
      </c>
      <c r="AJ292" s="46">
        <f t="shared" si="91"/>
        <v>0</v>
      </c>
      <c r="AK292" s="49">
        <f t="shared" si="95"/>
        <v>0</v>
      </c>
    </row>
    <row r="293" spans="1:37" ht="16.5" customHeight="1">
      <c r="A293" s="12">
        <f>+'行事入力表①'!C293</f>
        <v>23</v>
      </c>
      <c r="B293" s="13" t="str">
        <f>+'行事入力表①'!D293</f>
        <v>火</v>
      </c>
      <c r="C293" s="14" t="str">
        <f>+'行事入力表①'!E293</f>
        <v>勤労感謝の日</v>
      </c>
      <c r="D293" s="133" t="s">
        <v>371</v>
      </c>
      <c r="E293" s="133" t="s">
        <v>149</v>
      </c>
      <c r="F293" s="133" t="s">
        <v>371</v>
      </c>
      <c r="G293" s="133" t="s">
        <v>369</v>
      </c>
      <c r="H293" s="133" t="s">
        <v>371</v>
      </c>
      <c r="I293" s="133" t="s">
        <v>149</v>
      </c>
      <c r="J293" s="224" t="s">
        <v>371</v>
      </c>
      <c r="K293" s="146">
        <f t="shared" si="86"/>
        <v>0</v>
      </c>
      <c r="L293" s="14">
        <f t="shared" si="86"/>
        <v>0</v>
      </c>
      <c r="M293" s="14">
        <f t="shared" si="86"/>
        <v>0</v>
      </c>
      <c r="N293" s="14">
        <f t="shared" si="86"/>
        <v>0</v>
      </c>
      <c r="O293" s="14">
        <f t="shared" si="86"/>
        <v>0</v>
      </c>
      <c r="P293" s="14">
        <f t="shared" si="86"/>
        <v>0</v>
      </c>
      <c r="Q293" s="14">
        <f t="shared" si="86"/>
        <v>0</v>
      </c>
      <c r="R293" s="14">
        <f t="shared" si="86"/>
        <v>0</v>
      </c>
      <c r="S293" s="14">
        <f t="shared" si="86"/>
        <v>0</v>
      </c>
      <c r="T293" s="14">
        <f t="shared" si="86"/>
        <v>0</v>
      </c>
      <c r="U293" s="14">
        <f t="shared" si="86"/>
        <v>0</v>
      </c>
      <c r="V293" s="14">
        <f t="shared" si="86"/>
        <v>0</v>
      </c>
      <c r="W293" s="84">
        <f t="shared" si="86"/>
        <v>0</v>
      </c>
      <c r="X293" s="15">
        <f t="shared" si="87"/>
        <v>0</v>
      </c>
      <c r="Y293" s="146">
        <f t="shared" si="88"/>
        <v>0</v>
      </c>
      <c r="Z293" s="14">
        <f t="shared" si="88"/>
        <v>0</v>
      </c>
      <c r="AA293" s="14">
        <f t="shared" si="88"/>
        <v>0</v>
      </c>
      <c r="AB293" s="14">
        <f t="shared" si="88"/>
        <v>0</v>
      </c>
      <c r="AC293" s="14">
        <f t="shared" si="88"/>
        <v>0</v>
      </c>
      <c r="AD293" s="14">
        <f t="shared" si="88"/>
        <v>0</v>
      </c>
      <c r="AE293" s="14">
        <f t="shared" si="88"/>
        <v>0</v>
      </c>
      <c r="AF293" s="14">
        <f t="shared" si="88"/>
        <v>0</v>
      </c>
      <c r="AG293" s="84">
        <f t="shared" si="88"/>
        <v>0</v>
      </c>
      <c r="AH293" s="10">
        <f t="shared" si="89"/>
        <v>0</v>
      </c>
      <c r="AI293" s="10">
        <f t="shared" si="90"/>
        <v>0</v>
      </c>
      <c r="AJ293" s="10">
        <f t="shared" si="91"/>
        <v>0</v>
      </c>
      <c r="AK293" s="11">
        <f t="shared" si="95"/>
        <v>0</v>
      </c>
    </row>
    <row r="294" spans="1:37" ht="16.5" customHeight="1">
      <c r="A294" s="48">
        <f>+'行事入力表①'!C294</f>
        <v>24</v>
      </c>
      <c r="B294" s="23" t="str">
        <f>+'行事入力表①'!D294</f>
        <v>水</v>
      </c>
      <c r="C294" s="36">
        <f>+'行事入力表①'!E294</f>
        <v>0</v>
      </c>
      <c r="D294" s="134"/>
      <c r="E294" s="134"/>
      <c r="F294" s="134"/>
      <c r="G294" s="134"/>
      <c r="H294" s="134"/>
      <c r="I294" s="134"/>
      <c r="J294" s="134"/>
      <c r="K294" s="147">
        <f t="shared" si="86"/>
        <v>0</v>
      </c>
      <c r="L294" s="36">
        <f t="shared" si="86"/>
        <v>0</v>
      </c>
      <c r="M294" s="36">
        <f t="shared" si="86"/>
        <v>0</v>
      </c>
      <c r="N294" s="36">
        <f t="shared" si="86"/>
        <v>0</v>
      </c>
      <c r="O294" s="36">
        <f t="shared" si="86"/>
        <v>0</v>
      </c>
      <c r="P294" s="36">
        <f t="shared" si="86"/>
        <v>0</v>
      </c>
      <c r="Q294" s="36">
        <f t="shared" si="86"/>
        <v>0</v>
      </c>
      <c r="R294" s="36">
        <f t="shared" si="86"/>
        <v>0</v>
      </c>
      <c r="S294" s="36">
        <f t="shared" si="86"/>
        <v>0</v>
      </c>
      <c r="T294" s="36">
        <f t="shared" si="86"/>
        <v>0</v>
      </c>
      <c r="U294" s="36">
        <f t="shared" si="86"/>
        <v>0</v>
      </c>
      <c r="V294" s="36">
        <f t="shared" si="86"/>
        <v>0</v>
      </c>
      <c r="W294" s="148">
        <f t="shared" si="86"/>
        <v>0</v>
      </c>
      <c r="X294" s="49">
        <f>SUM(K294:W294)</f>
        <v>0</v>
      </c>
      <c r="Y294" s="147">
        <f t="shared" si="88"/>
        <v>0</v>
      </c>
      <c r="Z294" s="36">
        <f t="shared" si="88"/>
        <v>0</v>
      </c>
      <c r="AA294" s="36">
        <f t="shared" si="88"/>
        <v>0</v>
      </c>
      <c r="AB294" s="36">
        <f t="shared" si="88"/>
        <v>0</v>
      </c>
      <c r="AC294" s="36">
        <f t="shared" si="88"/>
        <v>0</v>
      </c>
      <c r="AD294" s="36">
        <f t="shared" si="88"/>
        <v>0</v>
      </c>
      <c r="AE294" s="36">
        <f t="shared" si="88"/>
        <v>0</v>
      </c>
      <c r="AF294" s="36">
        <f t="shared" si="88"/>
        <v>0</v>
      </c>
      <c r="AG294" s="148">
        <f t="shared" si="88"/>
        <v>0</v>
      </c>
      <c r="AH294" s="46">
        <f>COUNTA(D294:J294)-X294-AJ294-SUM(Y294:AG294)-COUNTIF(D294:J294,"-")-COUNTIF(D294:J294,"★")</f>
        <v>0</v>
      </c>
      <c r="AI294" s="46">
        <f>COUNTIF(D294:J294,"★")</f>
        <v>0</v>
      </c>
      <c r="AJ294" s="46">
        <f t="shared" si="91"/>
        <v>0</v>
      </c>
      <c r="AK294" s="49">
        <f>+X294+SUM(Y294:AH294)</f>
        <v>0</v>
      </c>
    </row>
    <row r="295" spans="1:37" ht="16.5" customHeight="1">
      <c r="A295" s="48">
        <f>+'行事入力表①'!C295</f>
        <v>25</v>
      </c>
      <c r="B295" s="23" t="str">
        <f>+'行事入力表①'!D295</f>
        <v>木</v>
      </c>
      <c r="C295" s="36">
        <f>+'行事入力表①'!E295</f>
        <v>0</v>
      </c>
      <c r="D295" s="134"/>
      <c r="E295" s="134"/>
      <c r="F295" s="134"/>
      <c r="G295" s="134"/>
      <c r="H295" s="134"/>
      <c r="I295" s="134"/>
      <c r="J295" s="134"/>
      <c r="K295" s="147">
        <f t="shared" si="86"/>
        <v>0</v>
      </c>
      <c r="L295" s="36">
        <f t="shared" si="86"/>
        <v>0</v>
      </c>
      <c r="M295" s="36">
        <f t="shared" si="86"/>
        <v>0</v>
      </c>
      <c r="N295" s="36">
        <f t="shared" si="86"/>
        <v>0</v>
      </c>
      <c r="O295" s="36">
        <f t="shared" si="86"/>
        <v>0</v>
      </c>
      <c r="P295" s="36">
        <f t="shared" si="86"/>
        <v>0</v>
      </c>
      <c r="Q295" s="36">
        <f t="shared" si="86"/>
        <v>0</v>
      </c>
      <c r="R295" s="36">
        <f t="shared" si="86"/>
        <v>0</v>
      </c>
      <c r="S295" s="36">
        <f t="shared" si="86"/>
        <v>0</v>
      </c>
      <c r="T295" s="36">
        <f t="shared" si="86"/>
        <v>0</v>
      </c>
      <c r="U295" s="36">
        <f t="shared" si="86"/>
        <v>0</v>
      </c>
      <c r="V295" s="36">
        <f t="shared" si="86"/>
        <v>0</v>
      </c>
      <c r="W295" s="148">
        <f t="shared" si="86"/>
        <v>0</v>
      </c>
      <c r="X295" s="49">
        <f t="shared" si="87"/>
        <v>0</v>
      </c>
      <c r="Y295" s="147">
        <f t="shared" si="88"/>
        <v>0</v>
      </c>
      <c r="Z295" s="36">
        <f t="shared" si="88"/>
        <v>0</v>
      </c>
      <c r="AA295" s="36">
        <f t="shared" si="88"/>
        <v>0</v>
      </c>
      <c r="AB295" s="36">
        <f t="shared" si="88"/>
        <v>0</v>
      </c>
      <c r="AC295" s="36">
        <f t="shared" si="88"/>
        <v>0</v>
      </c>
      <c r="AD295" s="36">
        <f t="shared" si="88"/>
        <v>0</v>
      </c>
      <c r="AE295" s="36">
        <f t="shared" si="88"/>
        <v>0</v>
      </c>
      <c r="AF295" s="36">
        <f t="shared" si="88"/>
        <v>0</v>
      </c>
      <c r="AG295" s="148">
        <f t="shared" si="88"/>
        <v>0</v>
      </c>
      <c r="AH295" s="46">
        <f t="shared" si="89"/>
        <v>0</v>
      </c>
      <c r="AI295" s="46">
        <f t="shared" si="90"/>
        <v>0</v>
      </c>
      <c r="AJ295" s="46">
        <f t="shared" si="91"/>
        <v>0</v>
      </c>
      <c r="AK295" s="49">
        <f t="shared" si="95"/>
        <v>0</v>
      </c>
    </row>
    <row r="296" spans="1:37" ht="16.5" customHeight="1">
      <c r="A296" s="48">
        <f>+'行事入力表①'!C296</f>
        <v>26</v>
      </c>
      <c r="B296" s="23" t="str">
        <f>+'行事入力表①'!D296</f>
        <v>金</v>
      </c>
      <c r="C296" s="36">
        <f>+'行事入力表①'!E296</f>
        <v>0</v>
      </c>
      <c r="D296" s="134"/>
      <c r="E296" s="134"/>
      <c r="F296" s="134"/>
      <c r="G296" s="134"/>
      <c r="H296" s="134"/>
      <c r="I296" s="134"/>
      <c r="J296" s="134"/>
      <c r="K296" s="147">
        <f t="shared" si="86"/>
        <v>0</v>
      </c>
      <c r="L296" s="36">
        <f t="shared" si="86"/>
        <v>0</v>
      </c>
      <c r="M296" s="36">
        <f t="shared" si="86"/>
        <v>0</v>
      </c>
      <c r="N296" s="36">
        <f t="shared" si="86"/>
        <v>0</v>
      </c>
      <c r="O296" s="36">
        <f t="shared" si="86"/>
        <v>0</v>
      </c>
      <c r="P296" s="36">
        <f t="shared" si="86"/>
        <v>0</v>
      </c>
      <c r="Q296" s="36">
        <f t="shared" si="86"/>
        <v>0</v>
      </c>
      <c r="R296" s="36">
        <f t="shared" si="86"/>
        <v>0</v>
      </c>
      <c r="S296" s="36">
        <f t="shared" si="86"/>
        <v>0</v>
      </c>
      <c r="T296" s="36">
        <f t="shared" si="86"/>
        <v>0</v>
      </c>
      <c r="U296" s="36">
        <f t="shared" si="86"/>
        <v>0</v>
      </c>
      <c r="V296" s="36">
        <f t="shared" si="86"/>
        <v>0</v>
      </c>
      <c r="W296" s="148">
        <f t="shared" si="86"/>
        <v>0</v>
      </c>
      <c r="X296" s="49">
        <f t="shared" si="87"/>
        <v>0</v>
      </c>
      <c r="Y296" s="147">
        <f t="shared" si="88"/>
        <v>0</v>
      </c>
      <c r="Z296" s="36">
        <f t="shared" si="88"/>
        <v>0</v>
      </c>
      <c r="AA296" s="36">
        <f t="shared" si="88"/>
        <v>0</v>
      </c>
      <c r="AB296" s="36">
        <f t="shared" si="88"/>
        <v>0</v>
      </c>
      <c r="AC296" s="36">
        <f t="shared" si="88"/>
        <v>0</v>
      </c>
      <c r="AD296" s="36">
        <f t="shared" si="88"/>
        <v>0</v>
      </c>
      <c r="AE296" s="36">
        <f t="shared" si="88"/>
        <v>0</v>
      </c>
      <c r="AF296" s="36">
        <f t="shared" si="88"/>
        <v>0</v>
      </c>
      <c r="AG296" s="148">
        <f t="shared" si="88"/>
        <v>0</v>
      </c>
      <c r="AH296" s="46">
        <f t="shared" si="89"/>
        <v>0</v>
      </c>
      <c r="AI296" s="46">
        <f t="shared" si="90"/>
        <v>0</v>
      </c>
      <c r="AJ296" s="46">
        <f t="shared" si="91"/>
        <v>0</v>
      </c>
      <c r="AK296" s="49">
        <f t="shared" si="95"/>
        <v>0</v>
      </c>
    </row>
    <row r="297" spans="1:37" ht="16.5" customHeight="1">
      <c r="A297" s="12">
        <f>+'行事入力表①'!C297</f>
        <v>27</v>
      </c>
      <c r="B297" s="13" t="str">
        <f>+'行事入力表①'!D297</f>
        <v>土</v>
      </c>
      <c r="C297" s="14">
        <f>+'行事入力表①'!E297</f>
        <v>0</v>
      </c>
      <c r="D297" s="133" t="s">
        <v>149</v>
      </c>
      <c r="E297" s="133" t="s">
        <v>149</v>
      </c>
      <c r="F297" s="133" t="s">
        <v>369</v>
      </c>
      <c r="G297" s="133" t="s">
        <v>371</v>
      </c>
      <c r="H297" s="133" t="s">
        <v>149</v>
      </c>
      <c r="I297" s="133" t="s">
        <v>371</v>
      </c>
      <c r="J297" s="224" t="s">
        <v>371</v>
      </c>
      <c r="K297" s="146">
        <f t="shared" si="86"/>
        <v>0</v>
      </c>
      <c r="L297" s="14">
        <f t="shared" si="86"/>
        <v>0</v>
      </c>
      <c r="M297" s="14">
        <f t="shared" si="86"/>
        <v>0</v>
      </c>
      <c r="N297" s="14">
        <f t="shared" si="86"/>
        <v>0</v>
      </c>
      <c r="O297" s="14">
        <f t="shared" si="86"/>
        <v>0</v>
      </c>
      <c r="P297" s="14">
        <f t="shared" si="86"/>
        <v>0</v>
      </c>
      <c r="Q297" s="14">
        <f t="shared" si="86"/>
        <v>0</v>
      </c>
      <c r="R297" s="14">
        <f t="shared" si="86"/>
        <v>0</v>
      </c>
      <c r="S297" s="14">
        <f t="shared" si="86"/>
        <v>0</v>
      </c>
      <c r="T297" s="14">
        <f t="shared" si="86"/>
        <v>0</v>
      </c>
      <c r="U297" s="14">
        <f t="shared" si="86"/>
        <v>0</v>
      </c>
      <c r="V297" s="14">
        <f t="shared" si="86"/>
        <v>0</v>
      </c>
      <c r="W297" s="84">
        <f t="shared" si="86"/>
        <v>0</v>
      </c>
      <c r="X297" s="15">
        <f t="shared" si="87"/>
        <v>0</v>
      </c>
      <c r="Y297" s="146">
        <f t="shared" si="88"/>
        <v>0</v>
      </c>
      <c r="Z297" s="14">
        <f t="shared" si="88"/>
        <v>0</v>
      </c>
      <c r="AA297" s="14">
        <f t="shared" si="88"/>
        <v>0</v>
      </c>
      <c r="AB297" s="14">
        <f t="shared" si="88"/>
        <v>0</v>
      </c>
      <c r="AC297" s="14">
        <f t="shared" si="88"/>
        <v>0</v>
      </c>
      <c r="AD297" s="14">
        <f t="shared" si="88"/>
        <v>0</v>
      </c>
      <c r="AE297" s="14">
        <f t="shared" si="88"/>
        <v>0</v>
      </c>
      <c r="AF297" s="14">
        <f t="shared" si="88"/>
        <v>0</v>
      </c>
      <c r="AG297" s="84">
        <f t="shared" si="88"/>
        <v>0</v>
      </c>
      <c r="AH297" s="10">
        <f t="shared" si="89"/>
        <v>0</v>
      </c>
      <c r="AI297" s="10">
        <f t="shared" si="90"/>
        <v>0</v>
      </c>
      <c r="AJ297" s="10">
        <f t="shared" si="91"/>
        <v>0</v>
      </c>
      <c r="AK297" s="11">
        <f t="shared" si="95"/>
        <v>0</v>
      </c>
    </row>
    <row r="298" spans="1:37" ht="16.5" customHeight="1">
      <c r="A298" s="12">
        <f>+'行事入力表①'!C298</f>
        <v>28</v>
      </c>
      <c r="B298" s="13" t="str">
        <f>+'行事入力表①'!D298</f>
        <v>日</v>
      </c>
      <c r="C298" s="14">
        <f>+'行事入力表①'!E298</f>
        <v>0</v>
      </c>
      <c r="D298" s="133" t="s">
        <v>371</v>
      </c>
      <c r="E298" s="133" t="s">
        <v>149</v>
      </c>
      <c r="F298" s="133" t="s">
        <v>371</v>
      </c>
      <c r="G298" s="133" t="s">
        <v>369</v>
      </c>
      <c r="H298" s="133" t="s">
        <v>371</v>
      </c>
      <c r="I298" s="133" t="s">
        <v>149</v>
      </c>
      <c r="J298" s="224" t="s">
        <v>371</v>
      </c>
      <c r="K298" s="146">
        <f t="shared" si="86"/>
        <v>0</v>
      </c>
      <c r="L298" s="14">
        <f t="shared" si="86"/>
        <v>0</v>
      </c>
      <c r="M298" s="14">
        <f t="shared" si="86"/>
        <v>0</v>
      </c>
      <c r="N298" s="14">
        <f t="shared" si="86"/>
        <v>0</v>
      </c>
      <c r="O298" s="14">
        <f t="shared" si="86"/>
        <v>0</v>
      </c>
      <c r="P298" s="14">
        <f t="shared" si="86"/>
        <v>0</v>
      </c>
      <c r="Q298" s="14">
        <f t="shared" si="86"/>
        <v>0</v>
      </c>
      <c r="R298" s="14">
        <f t="shared" si="86"/>
        <v>0</v>
      </c>
      <c r="S298" s="14">
        <f t="shared" si="86"/>
        <v>0</v>
      </c>
      <c r="T298" s="14">
        <f t="shared" si="86"/>
        <v>0</v>
      </c>
      <c r="U298" s="14">
        <f t="shared" si="86"/>
        <v>0</v>
      </c>
      <c r="V298" s="14">
        <f t="shared" si="86"/>
        <v>0</v>
      </c>
      <c r="W298" s="84">
        <f t="shared" si="86"/>
        <v>0</v>
      </c>
      <c r="X298" s="15">
        <f t="shared" si="87"/>
        <v>0</v>
      </c>
      <c r="Y298" s="146">
        <f t="shared" si="88"/>
        <v>0</v>
      </c>
      <c r="Z298" s="14">
        <f t="shared" si="88"/>
        <v>0</v>
      </c>
      <c r="AA298" s="14">
        <f t="shared" si="88"/>
        <v>0</v>
      </c>
      <c r="AB298" s="14">
        <f t="shared" si="88"/>
        <v>0</v>
      </c>
      <c r="AC298" s="14">
        <f t="shared" si="88"/>
        <v>0</v>
      </c>
      <c r="AD298" s="14">
        <f t="shared" si="88"/>
        <v>0</v>
      </c>
      <c r="AE298" s="14">
        <f t="shared" si="88"/>
        <v>0</v>
      </c>
      <c r="AF298" s="14">
        <f t="shared" si="88"/>
        <v>0</v>
      </c>
      <c r="AG298" s="84">
        <f t="shared" si="88"/>
        <v>0</v>
      </c>
      <c r="AH298" s="10">
        <f t="shared" si="89"/>
        <v>0</v>
      </c>
      <c r="AI298" s="10">
        <f t="shared" si="90"/>
        <v>0</v>
      </c>
      <c r="AJ298" s="10">
        <f t="shared" si="91"/>
        <v>0</v>
      </c>
      <c r="AK298" s="11">
        <f t="shared" si="95"/>
        <v>0</v>
      </c>
    </row>
    <row r="299" spans="1:37" ht="16.5" customHeight="1">
      <c r="A299" s="48">
        <f>+'行事入力表①'!C299</f>
        <v>29</v>
      </c>
      <c r="B299" s="23" t="str">
        <f>+'行事入力表①'!D299</f>
        <v>月</v>
      </c>
      <c r="C299" s="36">
        <f>+'行事入力表①'!E299</f>
        <v>0</v>
      </c>
      <c r="D299" s="134"/>
      <c r="E299" s="134"/>
      <c r="F299" s="134"/>
      <c r="G299" s="134"/>
      <c r="H299" s="134"/>
      <c r="I299" s="134"/>
      <c r="J299" s="134"/>
      <c r="K299" s="147">
        <f t="shared" si="86"/>
        <v>0</v>
      </c>
      <c r="L299" s="36">
        <f t="shared" si="86"/>
        <v>0</v>
      </c>
      <c r="M299" s="36">
        <f t="shared" si="86"/>
        <v>0</v>
      </c>
      <c r="N299" s="36">
        <f t="shared" si="86"/>
        <v>0</v>
      </c>
      <c r="O299" s="36">
        <f t="shared" si="86"/>
        <v>0</v>
      </c>
      <c r="P299" s="36">
        <f t="shared" si="86"/>
        <v>0</v>
      </c>
      <c r="Q299" s="36">
        <f t="shared" si="86"/>
        <v>0</v>
      </c>
      <c r="R299" s="36">
        <f t="shared" si="86"/>
        <v>0</v>
      </c>
      <c r="S299" s="36">
        <f t="shared" si="86"/>
        <v>0</v>
      </c>
      <c r="T299" s="36">
        <f t="shared" si="86"/>
        <v>0</v>
      </c>
      <c r="U299" s="36">
        <f t="shared" si="86"/>
        <v>0</v>
      </c>
      <c r="V299" s="36">
        <f t="shared" si="86"/>
        <v>0</v>
      </c>
      <c r="W299" s="148">
        <f t="shared" si="86"/>
        <v>0</v>
      </c>
      <c r="X299" s="49">
        <f t="shared" si="87"/>
        <v>0</v>
      </c>
      <c r="Y299" s="147">
        <f t="shared" si="88"/>
        <v>0</v>
      </c>
      <c r="Z299" s="36">
        <f t="shared" si="88"/>
        <v>0</v>
      </c>
      <c r="AA299" s="36">
        <f t="shared" si="88"/>
        <v>0</v>
      </c>
      <c r="AB299" s="36">
        <f t="shared" si="88"/>
        <v>0</v>
      </c>
      <c r="AC299" s="36">
        <f t="shared" si="88"/>
        <v>0</v>
      </c>
      <c r="AD299" s="36">
        <f t="shared" si="88"/>
        <v>0</v>
      </c>
      <c r="AE299" s="36">
        <f t="shared" si="88"/>
        <v>0</v>
      </c>
      <c r="AF299" s="36">
        <f t="shared" si="88"/>
        <v>0</v>
      </c>
      <c r="AG299" s="148">
        <f t="shared" si="88"/>
        <v>0</v>
      </c>
      <c r="AH299" s="46">
        <f t="shared" si="89"/>
        <v>0</v>
      </c>
      <c r="AI299" s="46">
        <f t="shared" si="90"/>
        <v>0</v>
      </c>
      <c r="AJ299" s="46">
        <f t="shared" si="91"/>
        <v>0</v>
      </c>
      <c r="AK299" s="49">
        <f t="shared" si="95"/>
        <v>0</v>
      </c>
    </row>
    <row r="300" spans="1:37" ht="16.5" customHeight="1">
      <c r="A300" s="48">
        <f>+'行事入力表①'!C300</f>
        <v>30</v>
      </c>
      <c r="B300" s="23" t="str">
        <f>+'行事入力表①'!D300</f>
        <v>火</v>
      </c>
      <c r="C300" s="36">
        <f>+'行事入力表①'!E300</f>
        <v>0</v>
      </c>
      <c r="D300" s="134"/>
      <c r="E300" s="134"/>
      <c r="F300" s="134"/>
      <c r="G300" s="134"/>
      <c r="H300" s="134"/>
      <c r="I300" s="134"/>
      <c r="J300" s="142"/>
      <c r="K300" s="147">
        <f t="shared" si="86"/>
        <v>0</v>
      </c>
      <c r="L300" s="36">
        <f t="shared" si="86"/>
        <v>0</v>
      </c>
      <c r="M300" s="36">
        <f t="shared" si="86"/>
        <v>0</v>
      </c>
      <c r="N300" s="36">
        <f t="shared" si="86"/>
        <v>0</v>
      </c>
      <c r="O300" s="36">
        <f t="shared" si="86"/>
        <v>0</v>
      </c>
      <c r="P300" s="36">
        <f t="shared" si="86"/>
        <v>0</v>
      </c>
      <c r="Q300" s="36">
        <f t="shared" si="86"/>
        <v>0</v>
      </c>
      <c r="R300" s="36">
        <f t="shared" si="86"/>
        <v>0</v>
      </c>
      <c r="S300" s="36">
        <f t="shared" si="86"/>
        <v>0</v>
      </c>
      <c r="T300" s="36">
        <f t="shared" si="86"/>
        <v>0</v>
      </c>
      <c r="U300" s="36">
        <f t="shared" si="86"/>
        <v>0</v>
      </c>
      <c r="V300" s="36">
        <f t="shared" si="86"/>
        <v>0</v>
      </c>
      <c r="W300" s="148">
        <f t="shared" si="86"/>
        <v>0</v>
      </c>
      <c r="X300" s="49">
        <f t="shared" si="87"/>
        <v>0</v>
      </c>
      <c r="Y300" s="147">
        <f t="shared" si="88"/>
        <v>0</v>
      </c>
      <c r="Z300" s="36">
        <f t="shared" si="88"/>
        <v>0</v>
      </c>
      <c r="AA300" s="36">
        <f t="shared" si="88"/>
        <v>0</v>
      </c>
      <c r="AB300" s="36">
        <f t="shared" si="88"/>
        <v>0</v>
      </c>
      <c r="AC300" s="36">
        <f t="shared" si="88"/>
        <v>0</v>
      </c>
      <c r="AD300" s="36">
        <f t="shared" si="88"/>
        <v>0</v>
      </c>
      <c r="AE300" s="36">
        <f t="shared" si="88"/>
        <v>0</v>
      </c>
      <c r="AF300" s="36">
        <f t="shared" si="88"/>
        <v>0</v>
      </c>
      <c r="AG300" s="148">
        <f t="shared" si="88"/>
        <v>0</v>
      </c>
      <c r="AH300" s="46">
        <f t="shared" si="89"/>
        <v>0</v>
      </c>
      <c r="AI300" s="46">
        <f t="shared" si="90"/>
        <v>0</v>
      </c>
      <c r="AJ300" s="46">
        <f t="shared" si="91"/>
        <v>0</v>
      </c>
      <c r="AK300" s="49">
        <f t="shared" si="95"/>
        <v>0</v>
      </c>
    </row>
    <row r="301" spans="1:37" ht="16.5" customHeight="1" thickBot="1">
      <c r="A301" s="50">
        <f>+'行事入力表①'!C301</f>
        <v>0</v>
      </c>
      <c r="B301" s="51">
        <f>+'行事入力表①'!D301</f>
        <v>0</v>
      </c>
      <c r="C301" s="52">
        <f>+'行事入力表①'!E301</f>
        <v>0</v>
      </c>
      <c r="D301" s="135"/>
      <c r="E301" s="135"/>
      <c r="F301" s="135"/>
      <c r="G301" s="135"/>
      <c r="H301" s="135"/>
      <c r="I301" s="135"/>
      <c r="J301" s="141"/>
      <c r="K301" s="153">
        <f t="shared" si="86"/>
        <v>0</v>
      </c>
      <c r="L301" s="52">
        <f t="shared" si="86"/>
        <v>0</v>
      </c>
      <c r="M301" s="52">
        <f t="shared" si="86"/>
        <v>0</v>
      </c>
      <c r="N301" s="52">
        <f t="shared" si="86"/>
        <v>0</v>
      </c>
      <c r="O301" s="52">
        <f t="shared" si="86"/>
        <v>0</v>
      </c>
      <c r="P301" s="52">
        <f t="shared" si="86"/>
        <v>0</v>
      </c>
      <c r="Q301" s="52">
        <f t="shared" si="86"/>
        <v>0</v>
      </c>
      <c r="R301" s="52">
        <f t="shared" si="86"/>
        <v>0</v>
      </c>
      <c r="S301" s="52">
        <f t="shared" si="86"/>
        <v>0</v>
      </c>
      <c r="T301" s="52">
        <f t="shared" si="86"/>
        <v>0</v>
      </c>
      <c r="U301" s="52">
        <f t="shared" si="86"/>
        <v>0</v>
      </c>
      <c r="V301" s="52">
        <f t="shared" si="86"/>
        <v>0</v>
      </c>
      <c r="W301" s="154">
        <f t="shared" si="86"/>
        <v>0</v>
      </c>
      <c r="X301" s="53">
        <f t="shared" si="87"/>
        <v>0</v>
      </c>
      <c r="Y301" s="153">
        <f>COUNTIF($D301:$J301,Y$4)</f>
        <v>0</v>
      </c>
      <c r="Z301" s="52">
        <f aca="true" t="shared" si="96" ref="Z301:AG301">COUNTIF($D301:$J301,Z$4)</f>
        <v>0</v>
      </c>
      <c r="AA301" s="52">
        <f t="shared" si="96"/>
        <v>0</v>
      </c>
      <c r="AB301" s="52">
        <f t="shared" si="96"/>
        <v>0</v>
      </c>
      <c r="AC301" s="52">
        <f t="shared" si="96"/>
        <v>0</v>
      </c>
      <c r="AD301" s="52">
        <f t="shared" si="96"/>
        <v>0</v>
      </c>
      <c r="AE301" s="52">
        <f t="shared" si="96"/>
        <v>0</v>
      </c>
      <c r="AF301" s="52">
        <f t="shared" si="96"/>
        <v>0</v>
      </c>
      <c r="AG301" s="154">
        <f t="shared" si="96"/>
        <v>0</v>
      </c>
      <c r="AH301" s="155">
        <f>COUNTA(D301:J301)-X301-AJ301-SUM(Y301:AG301)-COUNTIF(D301:J301,"-")-COUNTIF(D301:J301,"★")</f>
        <v>0</v>
      </c>
      <c r="AI301" s="155">
        <f t="shared" si="90"/>
        <v>0</v>
      </c>
      <c r="AJ301" s="155">
        <f t="shared" si="91"/>
        <v>0</v>
      </c>
      <c r="AK301" s="53">
        <f t="shared" si="95"/>
        <v>0</v>
      </c>
    </row>
    <row r="302" spans="1:31" ht="16.5" customHeight="1" thickBot="1">
      <c r="A302" s="551"/>
      <c r="B302" s="551"/>
      <c r="C302" s="551"/>
      <c r="D302" s="551"/>
      <c r="E302" s="551"/>
      <c r="F302" s="551"/>
      <c r="G302" s="551"/>
      <c r="H302" s="551"/>
      <c r="I302" s="551"/>
      <c r="J302" s="551"/>
      <c r="K302" s="551"/>
      <c r="L302" s="551"/>
      <c r="M302" s="551"/>
      <c r="N302" s="551"/>
      <c r="O302" s="551"/>
      <c r="P302" s="551"/>
      <c r="Q302" s="551"/>
      <c r="R302" s="551"/>
      <c r="S302" s="551"/>
      <c r="T302" s="551"/>
      <c r="U302" s="551"/>
      <c r="V302" s="551"/>
      <c r="W302" s="551"/>
      <c r="X302" s="551"/>
      <c r="Y302" s="551"/>
      <c r="Z302" s="551"/>
      <c r="AA302" s="551"/>
      <c r="AB302" s="551"/>
      <c r="AC302" s="551"/>
      <c r="AD302" s="551"/>
      <c r="AE302" s="551"/>
    </row>
    <row r="303" spans="1:37" ht="22.5" customHeight="1" thickBot="1">
      <c r="A303" s="274" t="s">
        <v>57</v>
      </c>
      <c r="B303" s="275"/>
      <c r="C303" s="275"/>
      <c r="D303" s="275"/>
      <c r="E303" s="275"/>
      <c r="F303" s="275"/>
      <c r="G303" s="275"/>
      <c r="H303" s="275"/>
      <c r="I303" s="276"/>
      <c r="J303" s="143"/>
      <c r="K303" s="54">
        <f>SUM(K271:K301)</f>
        <v>0</v>
      </c>
      <c r="L303" s="55">
        <f aca="true" t="shared" si="97" ref="L303:AK303">SUM(L271:L301)</f>
        <v>0</v>
      </c>
      <c r="M303" s="55">
        <f t="shared" si="97"/>
        <v>0</v>
      </c>
      <c r="N303" s="55">
        <f t="shared" si="97"/>
        <v>0</v>
      </c>
      <c r="O303" s="55">
        <f t="shared" si="97"/>
        <v>0</v>
      </c>
      <c r="P303" s="55">
        <f t="shared" si="97"/>
        <v>0</v>
      </c>
      <c r="Q303" s="55">
        <f t="shared" si="97"/>
        <v>0</v>
      </c>
      <c r="R303" s="55">
        <f t="shared" si="97"/>
        <v>0</v>
      </c>
      <c r="S303" s="55">
        <f t="shared" si="97"/>
        <v>0</v>
      </c>
      <c r="T303" s="55">
        <f t="shared" si="97"/>
        <v>0</v>
      </c>
      <c r="U303" s="55">
        <f t="shared" si="97"/>
        <v>0</v>
      </c>
      <c r="V303" s="55">
        <f t="shared" si="97"/>
        <v>0</v>
      </c>
      <c r="W303" s="55">
        <f t="shared" si="97"/>
        <v>0</v>
      </c>
      <c r="X303" s="56">
        <f t="shared" si="97"/>
        <v>0</v>
      </c>
      <c r="Y303" s="57">
        <f t="shared" si="97"/>
        <v>0</v>
      </c>
      <c r="Z303" s="55">
        <f t="shared" si="97"/>
        <v>0</v>
      </c>
      <c r="AA303" s="55">
        <f t="shared" si="97"/>
        <v>0</v>
      </c>
      <c r="AB303" s="55">
        <f t="shared" si="97"/>
        <v>0</v>
      </c>
      <c r="AC303" s="55">
        <f t="shared" si="97"/>
        <v>0</v>
      </c>
      <c r="AD303" s="55">
        <f t="shared" si="97"/>
        <v>0</v>
      </c>
      <c r="AE303" s="55">
        <f t="shared" si="97"/>
        <v>0</v>
      </c>
      <c r="AF303" s="55">
        <f t="shared" si="97"/>
        <v>0</v>
      </c>
      <c r="AG303" s="55">
        <f t="shared" si="97"/>
        <v>0</v>
      </c>
      <c r="AH303" s="55">
        <f t="shared" si="97"/>
        <v>0</v>
      </c>
      <c r="AI303" s="55">
        <f>SUM(AI271:AI301)</f>
        <v>0</v>
      </c>
      <c r="AJ303" s="55">
        <f t="shared" si="97"/>
        <v>0</v>
      </c>
      <c r="AK303" s="56">
        <f t="shared" si="97"/>
        <v>0</v>
      </c>
    </row>
    <row r="304" spans="1:31" ht="16.5" customHeight="1">
      <c r="A304" s="277" t="s">
        <v>207</v>
      </c>
      <c r="B304" s="277"/>
      <c r="C304" s="277"/>
      <c r="D304" s="277"/>
      <c r="E304" s="277"/>
      <c r="F304" s="277"/>
      <c r="G304" s="277"/>
      <c r="H304" s="277"/>
      <c r="I304" s="277"/>
      <c r="J304" s="277"/>
      <c r="K304" s="277"/>
      <c r="L304" s="277"/>
      <c r="M304" s="277"/>
      <c r="N304" s="277"/>
      <c r="O304" s="277"/>
      <c r="P304" s="277"/>
      <c r="Q304" s="277"/>
      <c r="R304" s="277"/>
      <c r="S304" s="277"/>
      <c r="T304" s="277"/>
      <c r="U304" s="277"/>
      <c r="V304" s="277"/>
      <c r="W304" s="277"/>
      <c r="X304" s="277"/>
      <c r="Y304" s="277"/>
      <c r="Z304" s="277"/>
      <c r="AA304" s="277"/>
      <c r="AB304" s="277"/>
      <c r="AC304" s="277"/>
      <c r="AD304" s="277"/>
      <c r="AE304" s="277"/>
    </row>
    <row r="305" spans="3:37" ht="22.5" customHeight="1">
      <c r="C305" s="138" t="str">
        <f>C1</f>
        <v>平成22年度　教育課程実施計画</v>
      </c>
      <c r="D305" s="139"/>
      <c r="E305" s="139"/>
      <c r="F305" s="139"/>
      <c r="G305" s="139"/>
      <c r="H305" s="139"/>
      <c r="I305" s="139"/>
      <c r="J305" s="139"/>
      <c r="W305" s="258" t="str">
        <f>+'時間割入力表②'!$E$1</f>
        <v>○○立△△</v>
      </c>
      <c r="X305" s="258"/>
      <c r="Y305" s="258"/>
      <c r="Z305" s="258"/>
      <c r="AA305" s="258"/>
      <c r="AB305" s="258"/>
      <c r="AC305" s="38" t="s">
        <v>163</v>
      </c>
      <c r="AD305" s="38"/>
      <c r="AE305" s="38"/>
      <c r="AF305" s="38" t="s">
        <v>73</v>
      </c>
      <c r="AG305" s="85">
        <f>+'時間割入力表②'!$B$2</f>
        <v>0</v>
      </c>
      <c r="AH305" s="38" t="s">
        <v>74</v>
      </c>
      <c r="AI305" s="38"/>
      <c r="AJ305" s="85">
        <f>+$AJ$1</f>
      </c>
      <c r="AK305" s="38">
        <f>+$AK$1</f>
      </c>
    </row>
    <row r="306" spans="4:10" ht="16.5" customHeight="1" thickBot="1">
      <c r="D306" s="139"/>
      <c r="E306" s="139"/>
      <c r="F306" s="139"/>
      <c r="G306" s="139"/>
      <c r="H306" s="139"/>
      <c r="I306" s="139"/>
      <c r="J306" s="139"/>
    </row>
    <row r="307" spans="1:37" s="35" customFormat="1" ht="16.5" customHeight="1">
      <c r="A307" s="286" t="s">
        <v>65</v>
      </c>
      <c r="B307" s="287"/>
      <c r="C307" s="287"/>
      <c r="D307" s="271" t="s">
        <v>238</v>
      </c>
      <c r="E307" s="272"/>
      <c r="F307" s="272"/>
      <c r="G307" s="272"/>
      <c r="H307" s="272"/>
      <c r="I307" s="272"/>
      <c r="J307" s="273"/>
      <c r="K307" s="283" t="s">
        <v>157</v>
      </c>
      <c r="L307" s="284"/>
      <c r="M307" s="284"/>
      <c r="N307" s="284"/>
      <c r="O307" s="284"/>
      <c r="P307" s="284"/>
      <c r="Q307" s="284"/>
      <c r="R307" s="284"/>
      <c r="S307" s="285"/>
      <c r="T307" s="39" t="s">
        <v>49</v>
      </c>
      <c r="U307" s="39" t="s">
        <v>101</v>
      </c>
      <c r="V307" s="39" t="s">
        <v>260</v>
      </c>
      <c r="W307" s="39" t="s">
        <v>50</v>
      </c>
      <c r="X307" s="281" t="s">
        <v>19</v>
      </c>
      <c r="Y307" s="269" t="s">
        <v>161</v>
      </c>
      <c r="Z307" s="270"/>
      <c r="AA307" s="83" t="s">
        <v>162</v>
      </c>
      <c r="AB307" s="288" t="s">
        <v>15</v>
      </c>
      <c r="AC307" s="288"/>
      <c r="AD307" s="288"/>
      <c r="AE307" s="288"/>
      <c r="AF307" s="288"/>
      <c r="AG307" s="259" t="s">
        <v>53</v>
      </c>
      <c r="AH307" s="285"/>
      <c r="AI307" s="40" t="s">
        <v>134</v>
      </c>
      <c r="AJ307" s="40" t="s">
        <v>54</v>
      </c>
      <c r="AK307" s="281" t="s">
        <v>56</v>
      </c>
    </row>
    <row r="308" spans="1:37" s="43" customFormat="1" ht="16.5" customHeight="1" thickBot="1">
      <c r="A308" s="41" t="s">
        <v>3</v>
      </c>
      <c r="B308" s="7" t="s">
        <v>52</v>
      </c>
      <c r="C308" s="7" t="s">
        <v>39</v>
      </c>
      <c r="D308" s="140" t="s">
        <v>373</v>
      </c>
      <c r="E308" s="140" t="s">
        <v>374</v>
      </c>
      <c r="F308" s="140" t="s">
        <v>388</v>
      </c>
      <c r="G308" s="140" t="s">
        <v>378</v>
      </c>
      <c r="H308" s="140" t="s">
        <v>381</v>
      </c>
      <c r="I308" s="140" t="s">
        <v>382</v>
      </c>
      <c r="J308" s="145" t="s">
        <v>384</v>
      </c>
      <c r="K308" s="41" t="s">
        <v>46</v>
      </c>
      <c r="L308" s="7" t="s">
        <v>47</v>
      </c>
      <c r="M308" s="7" t="s">
        <v>154</v>
      </c>
      <c r="N308" s="7" t="s">
        <v>48</v>
      </c>
      <c r="O308" s="7" t="s">
        <v>99</v>
      </c>
      <c r="P308" s="7" t="s">
        <v>97</v>
      </c>
      <c r="Q308" s="7" t="s">
        <v>155</v>
      </c>
      <c r="R308" s="7" t="s">
        <v>156</v>
      </c>
      <c r="S308" s="7" t="s">
        <v>98</v>
      </c>
      <c r="T308" s="7" t="s">
        <v>49</v>
      </c>
      <c r="U308" s="7" t="s">
        <v>51</v>
      </c>
      <c r="V308" s="7" t="s">
        <v>260</v>
      </c>
      <c r="W308" s="7" t="s">
        <v>50</v>
      </c>
      <c r="X308" s="282"/>
      <c r="Y308" s="41" t="s">
        <v>158</v>
      </c>
      <c r="Z308" s="65" t="s">
        <v>159</v>
      </c>
      <c r="AA308" s="65" t="s">
        <v>160</v>
      </c>
      <c r="AB308" s="7" t="s">
        <v>102</v>
      </c>
      <c r="AC308" s="7" t="s">
        <v>103</v>
      </c>
      <c r="AD308" s="7" t="s">
        <v>104</v>
      </c>
      <c r="AE308" s="7" t="s">
        <v>105</v>
      </c>
      <c r="AF308" s="7" t="s">
        <v>106</v>
      </c>
      <c r="AG308" s="7" t="s">
        <v>196</v>
      </c>
      <c r="AH308" s="7" t="s">
        <v>148</v>
      </c>
      <c r="AI308" s="7" t="s">
        <v>191</v>
      </c>
      <c r="AJ308" s="7" t="s">
        <v>88</v>
      </c>
      <c r="AK308" s="282"/>
    </row>
    <row r="309" spans="1:37" ht="16.5" customHeight="1">
      <c r="A309" s="198">
        <f>+'行事入力表①'!C309</f>
        <v>1</v>
      </c>
      <c r="B309" s="199" t="str">
        <f>+'行事入力表①'!D309</f>
        <v>水</v>
      </c>
      <c r="C309" s="157">
        <f>+'行事入力表①'!E309</f>
        <v>0</v>
      </c>
      <c r="D309" s="134"/>
      <c r="E309" s="134"/>
      <c r="F309" s="134"/>
      <c r="G309" s="134"/>
      <c r="H309" s="134"/>
      <c r="I309" s="134"/>
      <c r="J309" s="134"/>
      <c r="K309" s="156">
        <f>COUNTIF($D309:$J309,K$4)</f>
        <v>0</v>
      </c>
      <c r="L309" s="157">
        <f aca="true" t="shared" si="98" ref="L309:W324">COUNTIF($D309:$J309,L$4)</f>
        <v>0</v>
      </c>
      <c r="M309" s="157">
        <f t="shared" si="98"/>
        <v>0</v>
      </c>
      <c r="N309" s="157">
        <f t="shared" si="98"/>
        <v>0</v>
      </c>
      <c r="O309" s="157">
        <f t="shared" si="98"/>
        <v>0</v>
      </c>
      <c r="P309" s="157">
        <f t="shared" si="98"/>
        <v>0</v>
      </c>
      <c r="Q309" s="157">
        <f t="shared" si="98"/>
        <v>0</v>
      </c>
      <c r="R309" s="157">
        <f t="shared" si="98"/>
        <v>0</v>
      </c>
      <c r="S309" s="157">
        <f t="shared" si="98"/>
        <v>0</v>
      </c>
      <c r="T309" s="157">
        <f t="shared" si="98"/>
        <v>0</v>
      </c>
      <c r="U309" s="157">
        <f t="shared" si="98"/>
        <v>0</v>
      </c>
      <c r="V309" s="157">
        <f t="shared" si="98"/>
        <v>0</v>
      </c>
      <c r="W309" s="158">
        <f t="shared" si="98"/>
        <v>0</v>
      </c>
      <c r="X309" s="159">
        <f>SUM(K309:W309)</f>
        <v>0</v>
      </c>
      <c r="Y309" s="156">
        <f>COUNTIF($D309:$J309,Y$4)</f>
        <v>0</v>
      </c>
      <c r="Z309" s="157">
        <f aca="true" t="shared" si="99" ref="Z309:AG324">COUNTIF($D309:$J309,Z$4)</f>
        <v>0</v>
      </c>
      <c r="AA309" s="157">
        <f t="shared" si="99"/>
        <v>0</v>
      </c>
      <c r="AB309" s="157">
        <f t="shared" si="99"/>
        <v>0</v>
      </c>
      <c r="AC309" s="157">
        <f t="shared" si="99"/>
        <v>0</v>
      </c>
      <c r="AD309" s="157">
        <f t="shared" si="99"/>
        <v>0</v>
      </c>
      <c r="AE309" s="157">
        <f t="shared" si="99"/>
        <v>0</v>
      </c>
      <c r="AF309" s="157">
        <f t="shared" si="99"/>
        <v>0</v>
      </c>
      <c r="AG309" s="158">
        <f t="shared" si="99"/>
        <v>0</v>
      </c>
      <c r="AH309" s="157">
        <f>COUNTA(D309:J309)-X309-AJ309-SUM(Y309:AG309)-COUNTIF(D309:J309,"-")-COUNTIF(D309:J309,"★")</f>
        <v>0</v>
      </c>
      <c r="AI309" s="157">
        <f>COUNTIF(D309:J309,"★")</f>
        <v>0</v>
      </c>
      <c r="AJ309" s="157">
        <f>COUNTIF($D309:$J309,AJ$4)+COUNTIF($D309:$J309,"臨")</f>
        <v>0</v>
      </c>
      <c r="AK309" s="159">
        <f>+X309+SUM(Y309:AH309)</f>
        <v>0</v>
      </c>
    </row>
    <row r="310" spans="1:37" ht="16.5" customHeight="1">
      <c r="A310" s="48">
        <f>+'行事入力表①'!C310</f>
        <v>2</v>
      </c>
      <c r="B310" s="23" t="str">
        <f>+'行事入力表①'!D310</f>
        <v>木</v>
      </c>
      <c r="C310" s="36">
        <f>+'行事入力表①'!E310</f>
        <v>0</v>
      </c>
      <c r="D310" s="134"/>
      <c r="E310" s="134"/>
      <c r="F310" s="134"/>
      <c r="G310" s="134"/>
      <c r="H310" s="134"/>
      <c r="I310" s="134"/>
      <c r="J310" s="134"/>
      <c r="K310" s="147">
        <f aca="true" t="shared" si="100" ref="K310:W339">COUNTIF($D310:$J310,K$4)</f>
        <v>0</v>
      </c>
      <c r="L310" s="36">
        <f t="shared" si="98"/>
        <v>0</v>
      </c>
      <c r="M310" s="36">
        <f t="shared" si="98"/>
        <v>0</v>
      </c>
      <c r="N310" s="36">
        <f t="shared" si="98"/>
        <v>0</v>
      </c>
      <c r="O310" s="36">
        <f t="shared" si="98"/>
        <v>0</v>
      </c>
      <c r="P310" s="36">
        <f t="shared" si="98"/>
        <v>0</v>
      </c>
      <c r="Q310" s="36">
        <f t="shared" si="98"/>
        <v>0</v>
      </c>
      <c r="R310" s="36">
        <f t="shared" si="98"/>
        <v>0</v>
      </c>
      <c r="S310" s="36">
        <f t="shared" si="98"/>
        <v>0</v>
      </c>
      <c r="T310" s="36">
        <f t="shared" si="98"/>
        <v>0</v>
      </c>
      <c r="U310" s="36">
        <f t="shared" si="98"/>
        <v>0</v>
      </c>
      <c r="V310" s="36">
        <f t="shared" si="98"/>
        <v>0</v>
      </c>
      <c r="W310" s="148">
        <f t="shared" si="98"/>
        <v>0</v>
      </c>
      <c r="X310" s="49">
        <f aca="true" t="shared" si="101" ref="X310:X339">SUM(K310:W310)</f>
        <v>0</v>
      </c>
      <c r="Y310" s="147">
        <f aca="true" t="shared" si="102" ref="Y310:AG338">COUNTIF($D310:$J310,Y$4)</f>
        <v>0</v>
      </c>
      <c r="Z310" s="36">
        <f t="shared" si="99"/>
        <v>0</v>
      </c>
      <c r="AA310" s="36">
        <f t="shared" si="99"/>
        <v>0</v>
      </c>
      <c r="AB310" s="36">
        <f t="shared" si="99"/>
        <v>0</v>
      </c>
      <c r="AC310" s="36">
        <f t="shared" si="99"/>
        <v>0</v>
      </c>
      <c r="AD310" s="36">
        <f t="shared" si="99"/>
        <v>0</v>
      </c>
      <c r="AE310" s="36">
        <f t="shared" si="99"/>
        <v>0</v>
      </c>
      <c r="AF310" s="36">
        <f t="shared" si="99"/>
        <v>0</v>
      </c>
      <c r="AG310" s="148">
        <f t="shared" si="99"/>
        <v>0</v>
      </c>
      <c r="AH310" s="46">
        <f aca="true" t="shared" si="103" ref="AH310:AH338">COUNTA(D310:J310)-X310-AJ310-SUM(Y310:AG310)-COUNTIF(D310:J310,"-")-COUNTIF(D310:J310,"★")</f>
        <v>0</v>
      </c>
      <c r="AI310" s="46">
        <f aca="true" t="shared" si="104" ref="AI310:AI339">COUNTIF(D310:J310,"★")</f>
        <v>0</v>
      </c>
      <c r="AJ310" s="46">
        <f aca="true" t="shared" si="105" ref="AJ310:AJ339">COUNTIF($D310:$J310,AJ$4)+COUNTIF($D310:$J310,"臨")</f>
        <v>0</v>
      </c>
      <c r="AK310" s="47">
        <f aca="true" t="shared" si="106" ref="AK310:AK321">+X310+SUM(Y310:AH310)</f>
        <v>0</v>
      </c>
    </row>
    <row r="311" spans="1:37" ht="16.5" customHeight="1">
      <c r="A311" s="48">
        <f>+'行事入力表①'!C311</f>
        <v>3</v>
      </c>
      <c r="B311" s="23" t="str">
        <f>+'行事入力表①'!D311</f>
        <v>金</v>
      </c>
      <c r="C311" s="36">
        <f>+'行事入力表①'!E311</f>
        <v>0</v>
      </c>
      <c r="D311" s="134"/>
      <c r="E311" s="134"/>
      <c r="F311" s="134"/>
      <c r="G311" s="134"/>
      <c r="H311" s="134"/>
      <c r="I311" s="134"/>
      <c r="J311" s="134"/>
      <c r="K311" s="147">
        <f t="shared" si="100"/>
        <v>0</v>
      </c>
      <c r="L311" s="36">
        <f t="shared" si="98"/>
        <v>0</v>
      </c>
      <c r="M311" s="36">
        <f t="shared" si="98"/>
        <v>0</v>
      </c>
      <c r="N311" s="36">
        <f t="shared" si="98"/>
        <v>0</v>
      </c>
      <c r="O311" s="36">
        <f t="shared" si="98"/>
        <v>0</v>
      </c>
      <c r="P311" s="36">
        <f t="shared" si="98"/>
        <v>0</v>
      </c>
      <c r="Q311" s="36">
        <f t="shared" si="98"/>
        <v>0</v>
      </c>
      <c r="R311" s="36">
        <f t="shared" si="98"/>
        <v>0</v>
      </c>
      <c r="S311" s="36">
        <f t="shared" si="98"/>
        <v>0</v>
      </c>
      <c r="T311" s="36">
        <f t="shared" si="98"/>
        <v>0</v>
      </c>
      <c r="U311" s="36">
        <f t="shared" si="98"/>
        <v>0</v>
      </c>
      <c r="V311" s="36">
        <f t="shared" si="98"/>
        <v>0</v>
      </c>
      <c r="W311" s="148">
        <f t="shared" si="98"/>
        <v>0</v>
      </c>
      <c r="X311" s="49">
        <f t="shared" si="101"/>
        <v>0</v>
      </c>
      <c r="Y311" s="147">
        <f t="shared" si="102"/>
        <v>0</v>
      </c>
      <c r="Z311" s="36">
        <f t="shared" si="99"/>
        <v>0</v>
      </c>
      <c r="AA311" s="36">
        <f t="shared" si="99"/>
        <v>0</v>
      </c>
      <c r="AB311" s="36">
        <f t="shared" si="99"/>
        <v>0</v>
      </c>
      <c r="AC311" s="36">
        <f t="shared" si="99"/>
        <v>0</v>
      </c>
      <c r="AD311" s="36">
        <f t="shared" si="99"/>
        <v>0</v>
      </c>
      <c r="AE311" s="36">
        <f t="shared" si="99"/>
        <v>0</v>
      </c>
      <c r="AF311" s="36">
        <f t="shared" si="99"/>
        <v>0</v>
      </c>
      <c r="AG311" s="148">
        <f t="shared" si="99"/>
        <v>0</v>
      </c>
      <c r="AH311" s="46">
        <f t="shared" si="103"/>
        <v>0</v>
      </c>
      <c r="AI311" s="46">
        <f t="shared" si="104"/>
        <v>0</v>
      </c>
      <c r="AJ311" s="46">
        <f t="shared" si="105"/>
        <v>0</v>
      </c>
      <c r="AK311" s="47">
        <f t="shared" si="106"/>
        <v>0</v>
      </c>
    </row>
    <row r="312" spans="1:37" ht="16.5" customHeight="1">
      <c r="A312" s="12">
        <f>+'行事入力表①'!C312</f>
        <v>4</v>
      </c>
      <c r="B312" s="13" t="str">
        <f>+'行事入力表①'!D312</f>
        <v>土</v>
      </c>
      <c r="C312" s="14">
        <f>+'行事入力表①'!E312</f>
        <v>0</v>
      </c>
      <c r="D312" s="133" t="s">
        <v>149</v>
      </c>
      <c r="E312" s="133" t="s">
        <v>371</v>
      </c>
      <c r="F312" s="133" t="s">
        <v>149</v>
      </c>
      <c r="G312" s="133" t="s">
        <v>149</v>
      </c>
      <c r="H312" s="133" t="s">
        <v>149</v>
      </c>
      <c r="I312" s="133" t="s">
        <v>369</v>
      </c>
      <c r="J312" s="224" t="s">
        <v>149</v>
      </c>
      <c r="K312" s="146">
        <f t="shared" si="100"/>
        <v>0</v>
      </c>
      <c r="L312" s="14">
        <f t="shared" si="98"/>
        <v>0</v>
      </c>
      <c r="M312" s="14">
        <f t="shared" si="98"/>
        <v>0</v>
      </c>
      <c r="N312" s="14">
        <f t="shared" si="98"/>
        <v>0</v>
      </c>
      <c r="O312" s="14">
        <f t="shared" si="98"/>
        <v>0</v>
      </c>
      <c r="P312" s="14">
        <f t="shared" si="98"/>
        <v>0</v>
      </c>
      <c r="Q312" s="14">
        <f t="shared" si="98"/>
        <v>0</v>
      </c>
      <c r="R312" s="14">
        <f t="shared" si="98"/>
        <v>0</v>
      </c>
      <c r="S312" s="14">
        <f t="shared" si="98"/>
        <v>0</v>
      </c>
      <c r="T312" s="14">
        <f t="shared" si="98"/>
        <v>0</v>
      </c>
      <c r="U312" s="14">
        <f t="shared" si="98"/>
        <v>0</v>
      </c>
      <c r="V312" s="14">
        <f t="shared" si="98"/>
        <v>0</v>
      </c>
      <c r="W312" s="84">
        <f t="shared" si="98"/>
        <v>0</v>
      </c>
      <c r="X312" s="15">
        <f t="shared" si="101"/>
        <v>0</v>
      </c>
      <c r="Y312" s="146">
        <f t="shared" si="102"/>
        <v>0</v>
      </c>
      <c r="Z312" s="14">
        <f t="shared" si="99"/>
        <v>0</v>
      </c>
      <c r="AA312" s="14">
        <f t="shared" si="99"/>
        <v>0</v>
      </c>
      <c r="AB312" s="14">
        <f t="shared" si="99"/>
        <v>0</v>
      </c>
      <c r="AC312" s="14">
        <f t="shared" si="99"/>
        <v>0</v>
      </c>
      <c r="AD312" s="14">
        <f t="shared" si="99"/>
        <v>0</v>
      </c>
      <c r="AE312" s="14">
        <f t="shared" si="99"/>
        <v>0</v>
      </c>
      <c r="AF312" s="14">
        <f t="shared" si="99"/>
        <v>0</v>
      </c>
      <c r="AG312" s="84">
        <f t="shared" si="99"/>
        <v>0</v>
      </c>
      <c r="AH312" s="10">
        <f t="shared" si="103"/>
        <v>0</v>
      </c>
      <c r="AI312" s="10">
        <f t="shared" si="104"/>
        <v>0</v>
      </c>
      <c r="AJ312" s="10">
        <f t="shared" si="105"/>
        <v>0</v>
      </c>
      <c r="AK312" s="11">
        <f t="shared" si="106"/>
        <v>0</v>
      </c>
    </row>
    <row r="313" spans="1:37" ht="16.5" customHeight="1">
      <c r="A313" s="12">
        <f>+'行事入力表①'!C313</f>
        <v>5</v>
      </c>
      <c r="B313" s="13" t="str">
        <f>+'行事入力表①'!D313</f>
        <v>日</v>
      </c>
      <c r="C313" s="14">
        <f>+'行事入力表①'!E313</f>
        <v>0</v>
      </c>
      <c r="D313" s="133" t="s">
        <v>371</v>
      </c>
      <c r="E313" s="133" t="s">
        <v>369</v>
      </c>
      <c r="F313" s="133" t="s">
        <v>371</v>
      </c>
      <c r="G313" s="133" t="s">
        <v>149</v>
      </c>
      <c r="H313" s="133" t="s">
        <v>371</v>
      </c>
      <c r="I313" s="133" t="s">
        <v>149</v>
      </c>
      <c r="J313" s="133" t="s">
        <v>371</v>
      </c>
      <c r="K313" s="146">
        <f t="shared" si="100"/>
        <v>0</v>
      </c>
      <c r="L313" s="14">
        <f t="shared" si="98"/>
        <v>0</v>
      </c>
      <c r="M313" s="14">
        <f t="shared" si="98"/>
        <v>0</v>
      </c>
      <c r="N313" s="14">
        <f t="shared" si="98"/>
        <v>0</v>
      </c>
      <c r="O313" s="14">
        <f t="shared" si="98"/>
        <v>0</v>
      </c>
      <c r="P313" s="14">
        <f t="shared" si="98"/>
        <v>0</v>
      </c>
      <c r="Q313" s="14">
        <f t="shared" si="98"/>
        <v>0</v>
      </c>
      <c r="R313" s="14">
        <f t="shared" si="98"/>
        <v>0</v>
      </c>
      <c r="S313" s="14">
        <f t="shared" si="98"/>
        <v>0</v>
      </c>
      <c r="T313" s="14">
        <f t="shared" si="98"/>
        <v>0</v>
      </c>
      <c r="U313" s="14">
        <f t="shared" si="98"/>
        <v>0</v>
      </c>
      <c r="V313" s="14">
        <f t="shared" si="98"/>
        <v>0</v>
      </c>
      <c r="W313" s="84">
        <f t="shared" si="98"/>
        <v>0</v>
      </c>
      <c r="X313" s="15">
        <f t="shared" si="101"/>
        <v>0</v>
      </c>
      <c r="Y313" s="146">
        <f t="shared" si="102"/>
        <v>0</v>
      </c>
      <c r="Z313" s="14">
        <f t="shared" si="99"/>
        <v>0</v>
      </c>
      <c r="AA313" s="14">
        <f t="shared" si="99"/>
        <v>0</v>
      </c>
      <c r="AB313" s="14">
        <f t="shared" si="99"/>
        <v>0</v>
      </c>
      <c r="AC313" s="14">
        <f t="shared" si="99"/>
        <v>0</v>
      </c>
      <c r="AD313" s="14">
        <f t="shared" si="99"/>
        <v>0</v>
      </c>
      <c r="AE313" s="14">
        <f t="shared" si="99"/>
        <v>0</v>
      </c>
      <c r="AF313" s="14">
        <f t="shared" si="99"/>
        <v>0</v>
      </c>
      <c r="AG313" s="84">
        <f t="shared" si="99"/>
        <v>0</v>
      </c>
      <c r="AH313" s="10">
        <f t="shared" si="103"/>
        <v>0</v>
      </c>
      <c r="AI313" s="10">
        <f t="shared" si="104"/>
        <v>0</v>
      </c>
      <c r="AJ313" s="10">
        <f t="shared" si="105"/>
        <v>0</v>
      </c>
      <c r="AK313" s="11">
        <f t="shared" si="106"/>
        <v>0</v>
      </c>
    </row>
    <row r="314" spans="1:37" ht="16.5" customHeight="1">
      <c r="A314" s="48">
        <f>+'行事入力表①'!C314</f>
        <v>6</v>
      </c>
      <c r="B314" s="23" t="str">
        <f>+'行事入力表①'!D314</f>
        <v>月</v>
      </c>
      <c r="C314" s="36">
        <f>+'行事入力表①'!E314</f>
        <v>0</v>
      </c>
      <c r="D314" s="134"/>
      <c r="E314" s="134"/>
      <c r="F314" s="134"/>
      <c r="G314" s="134"/>
      <c r="H314" s="134"/>
      <c r="I314" s="134"/>
      <c r="J314" s="134"/>
      <c r="K314" s="147">
        <f t="shared" si="100"/>
        <v>0</v>
      </c>
      <c r="L314" s="36">
        <f t="shared" si="98"/>
        <v>0</v>
      </c>
      <c r="M314" s="36">
        <f t="shared" si="98"/>
        <v>0</v>
      </c>
      <c r="N314" s="36">
        <f t="shared" si="98"/>
        <v>0</v>
      </c>
      <c r="O314" s="36">
        <f t="shared" si="98"/>
        <v>0</v>
      </c>
      <c r="P314" s="36">
        <f t="shared" si="98"/>
        <v>0</v>
      </c>
      <c r="Q314" s="36">
        <f t="shared" si="98"/>
        <v>0</v>
      </c>
      <c r="R314" s="36">
        <f t="shared" si="98"/>
        <v>0</v>
      </c>
      <c r="S314" s="36">
        <f t="shared" si="98"/>
        <v>0</v>
      </c>
      <c r="T314" s="36">
        <f t="shared" si="98"/>
        <v>0</v>
      </c>
      <c r="U314" s="36">
        <f t="shared" si="98"/>
        <v>0</v>
      </c>
      <c r="V314" s="36">
        <f t="shared" si="98"/>
        <v>0</v>
      </c>
      <c r="W314" s="148">
        <f t="shared" si="98"/>
        <v>0</v>
      </c>
      <c r="X314" s="49">
        <f t="shared" si="101"/>
        <v>0</v>
      </c>
      <c r="Y314" s="147">
        <f t="shared" si="102"/>
        <v>0</v>
      </c>
      <c r="Z314" s="36">
        <f t="shared" si="99"/>
        <v>0</v>
      </c>
      <c r="AA314" s="36">
        <f t="shared" si="99"/>
        <v>0</v>
      </c>
      <c r="AB314" s="36">
        <f t="shared" si="99"/>
        <v>0</v>
      </c>
      <c r="AC314" s="36">
        <f t="shared" si="99"/>
        <v>0</v>
      </c>
      <c r="AD314" s="36">
        <f t="shared" si="99"/>
        <v>0</v>
      </c>
      <c r="AE314" s="36">
        <f t="shared" si="99"/>
        <v>0</v>
      </c>
      <c r="AF314" s="36">
        <f t="shared" si="99"/>
        <v>0</v>
      </c>
      <c r="AG314" s="148">
        <f t="shared" si="99"/>
        <v>0</v>
      </c>
      <c r="AH314" s="46">
        <f t="shared" si="103"/>
        <v>0</v>
      </c>
      <c r="AI314" s="46">
        <f t="shared" si="104"/>
        <v>0</v>
      </c>
      <c r="AJ314" s="46">
        <f t="shared" si="105"/>
        <v>0</v>
      </c>
      <c r="AK314" s="47">
        <f t="shared" si="106"/>
        <v>0</v>
      </c>
    </row>
    <row r="315" spans="1:37" ht="16.5" customHeight="1">
      <c r="A315" s="48">
        <f>+'行事入力表①'!C315</f>
        <v>7</v>
      </c>
      <c r="B315" s="23" t="str">
        <f>+'行事入力表①'!D315</f>
        <v>火</v>
      </c>
      <c r="C315" s="36">
        <f>+'行事入力表①'!E315</f>
        <v>0</v>
      </c>
      <c r="D315" s="134"/>
      <c r="E315" s="134"/>
      <c r="F315" s="134"/>
      <c r="G315" s="134"/>
      <c r="H315" s="134"/>
      <c r="I315" s="134"/>
      <c r="J315" s="134"/>
      <c r="K315" s="147">
        <f t="shared" si="100"/>
        <v>0</v>
      </c>
      <c r="L315" s="36">
        <f t="shared" si="98"/>
        <v>0</v>
      </c>
      <c r="M315" s="36">
        <f t="shared" si="98"/>
        <v>0</v>
      </c>
      <c r="N315" s="36">
        <f t="shared" si="98"/>
        <v>0</v>
      </c>
      <c r="O315" s="36">
        <f t="shared" si="98"/>
        <v>0</v>
      </c>
      <c r="P315" s="36">
        <f t="shared" si="98"/>
        <v>0</v>
      </c>
      <c r="Q315" s="36">
        <f t="shared" si="98"/>
        <v>0</v>
      </c>
      <c r="R315" s="36">
        <f t="shared" si="98"/>
        <v>0</v>
      </c>
      <c r="S315" s="36">
        <f t="shared" si="98"/>
        <v>0</v>
      </c>
      <c r="T315" s="36">
        <f t="shared" si="98"/>
        <v>0</v>
      </c>
      <c r="U315" s="36">
        <f t="shared" si="98"/>
        <v>0</v>
      </c>
      <c r="V315" s="36">
        <f t="shared" si="98"/>
        <v>0</v>
      </c>
      <c r="W315" s="148">
        <f t="shared" si="98"/>
        <v>0</v>
      </c>
      <c r="X315" s="49">
        <f t="shared" si="101"/>
        <v>0</v>
      </c>
      <c r="Y315" s="147">
        <f t="shared" si="102"/>
        <v>0</v>
      </c>
      <c r="Z315" s="36">
        <f t="shared" si="99"/>
        <v>0</v>
      </c>
      <c r="AA315" s="36">
        <f t="shared" si="99"/>
        <v>0</v>
      </c>
      <c r="AB315" s="36">
        <f t="shared" si="99"/>
        <v>0</v>
      </c>
      <c r="AC315" s="36">
        <f t="shared" si="99"/>
        <v>0</v>
      </c>
      <c r="AD315" s="36">
        <f t="shared" si="99"/>
        <v>0</v>
      </c>
      <c r="AE315" s="36">
        <f t="shared" si="99"/>
        <v>0</v>
      </c>
      <c r="AF315" s="36">
        <f t="shared" si="99"/>
        <v>0</v>
      </c>
      <c r="AG315" s="148">
        <f t="shared" si="99"/>
        <v>0</v>
      </c>
      <c r="AH315" s="46">
        <f t="shared" si="103"/>
        <v>0</v>
      </c>
      <c r="AI315" s="46">
        <f t="shared" si="104"/>
        <v>0</v>
      </c>
      <c r="AJ315" s="46">
        <f t="shared" si="105"/>
        <v>0</v>
      </c>
      <c r="AK315" s="47">
        <f t="shared" si="106"/>
        <v>0</v>
      </c>
    </row>
    <row r="316" spans="1:37" ht="16.5" customHeight="1">
      <c r="A316" s="48">
        <f>+'行事入力表①'!C316</f>
        <v>8</v>
      </c>
      <c r="B316" s="23" t="str">
        <f>+'行事入力表①'!D316</f>
        <v>水</v>
      </c>
      <c r="C316" s="36">
        <f>+'行事入力表①'!E316</f>
        <v>0</v>
      </c>
      <c r="D316" s="134"/>
      <c r="E316" s="134"/>
      <c r="F316" s="134"/>
      <c r="G316" s="134"/>
      <c r="H316" s="134"/>
      <c r="I316" s="134"/>
      <c r="J316" s="134"/>
      <c r="K316" s="147">
        <f t="shared" si="100"/>
        <v>0</v>
      </c>
      <c r="L316" s="36">
        <f t="shared" si="98"/>
        <v>0</v>
      </c>
      <c r="M316" s="36">
        <f t="shared" si="98"/>
        <v>0</v>
      </c>
      <c r="N316" s="36">
        <f t="shared" si="98"/>
        <v>0</v>
      </c>
      <c r="O316" s="36">
        <f t="shared" si="98"/>
        <v>0</v>
      </c>
      <c r="P316" s="36">
        <f t="shared" si="98"/>
        <v>0</v>
      </c>
      <c r="Q316" s="36">
        <f t="shared" si="98"/>
        <v>0</v>
      </c>
      <c r="R316" s="36">
        <f t="shared" si="98"/>
        <v>0</v>
      </c>
      <c r="S316" s="36">
        <f t="shared" si="98"/>
        <v>0</v>
      </c>
      <c r="T316" s="36">
        <f t="shared" si="98"/>
        <v>0</v>
      </c>
      <c r="U316" s="36">
        <f t="shared" si="98"/>
        <v>0</v>
      </c>
      <c r="V316" s="36">
        <f t="shared" si="98"/>
        <v>0</v>
      </c>
      <c r="W316" s="148">
        <f t="shared" si="98"/>
        <v>0</v>
      </c>
      <c r="X316" s="49">
        <f t="shared" si="101"/>
        <v>0</v>
      </c>
      <c r="Y316" s="147">
        <f t="shared" si="102"/>
        <v>0</v>
      </c>
      <c r="Z316" s="36">
        <f t="shared" si="99"/>
        <v>0</v>
      </c>
      <c r="AA316" s="36">
        <f t="shared" si="99"/>
        <v>0</v>
      </c>
      <c r="AB316" s="36">
        <f t="shared" si="99"/>
        <v>0</v>
      </c>
      <c r="AC316" s="36">
        <f t="shared" si="99"/>
        <v>0</v>
      </c>
      <c r="AD316" s="36">
        <f t="shared" si="99"/>
        <v>0</v>
      </c>
      <c r="AE316" s="36">
        <f t="shared" si="99"/>
        <v>0</v>
      </c>
      <c r="AF316" s="36">
        <f t="shared" si="99"/>
        <v>0</v>
      </c>
      <c r="AG316" s="148">
        <f t="shared" si="99"/>
        <v>0</v>
      </c>
      <c r="AH316" s="46">
        <f t="shared" si="103"/>
        <v>0</v>
      </c>
      <c r="AI316" s="46">
        <f t="shared" si="104"/>
        <v>0</v>
      </c>
      <c r="AJ316" s="46">
        <f t="shared" si="105"/>
        <v>0</v>
      </c>
      <c r="AK316" s="47">
        <f t="shared" si="106"/>
        <v>0</v>
      </c>
    </row>
    <row r="317" spans="1:37" ht="16.5" customHeight="1">
      <c r="A317" s="48">
        <f>+'行事入力表①'!C317</f>
        <v>9</v>
      </c>
      <c r="B317" s="23" t="str">
        <f>+'行事入力表①'!D317</f>
        <v>木</v>
      </c>
      <c r="C317" s="36">
        <f>+'行事入力表①'!E317</f>
        <v>0</v>
      </c>
      <c r="D317" s="134"/>
      <c r="E317" s="134"/>
      <c r="F317" s="134"/>
      <c r="G317" s="134"/>
      <c r="H317" s="134"/>
      <c r="I317" s="134"/>
      <c r="J317" s="134"/>
      <c r="K317" s="147">
        <f t="shared" si="100"/>
        <v>0</v>
      </c>
      <c r="L317" s="36">
        <f t="shared" si="98"/>
        <v>0</v>
      </c>
      <c r="M317" s="36">
        <f t="shared" si="98"/>
        <v>0</v>
      </c>
      <c r="N317" s="36">
        <f t="shared" si="98"/>
        <v>0</v>
      </c>
      <c r="O317" s="36">
        <f t="shared" si="98"/>
        <v>0</v>
      </c>
      <c r="P317" s="36">
        <f t="shared" si="98"/>
        <v>0</v>
      </c>
      <c r="Q317" s="36">
        <f t="shared" si="98"/>
        <v>0</v>
      </c>
      <c r="R317" s="36">
        <f t="shared" si="98"/>
        <v>0</v>
      </c>
      <c r="S317" s="36">
        <f t="shared" si="98"/>
        <v>0</v>
      </c>
      <c r="T317" s="36">
        <f t="shared" si="98"/>
        <v>0</v>
      </c>
      <c r="U317" s="36">
        <f t="shared" si="98"/>
        <v>0</v>
      </c>
      <c r="V317" s="36">
        <f t="shared" si="98"/>
        <v>0</v>
      </c>
      <c r="W317" s="148">
        <f t="shared" si="98"/>
        <v>0</v>
      </c>
      <c r="X317" s="49">
        <f t="shared" si="101"/>
        <v>0</v>
      </c>
      <c r="Y317" s="147">
        <f t="shared" si="102"/>
        <v>0</v>
      </c>
      <c r="Z317" s="36">
        <f t="shared" si="99"/>
        <v>0</v>
      </c>
      <c r="AA317" s="36">
        <f t="shared" si="99"/>
        <v>0</v>
      </c>
      <c r="AB317" s="36">
        <f t="shared" si="99"/>
        <v>0</v>
      </c>
      <c r="AC317" s="36">
        <f t="shared" si="99"/>
        <v>0</v>
      </c>
      <c r="AD317" s="36">
        <f t="shared" si="99"/>
        <v>0</v>
      </c>
      <c r="AE317" s="36">
        <f t="shared" si="99"/>
        <v>0</v>
      </c>
      <c r="AF317" s="36">
        <f t="shared" si="99"/>
        <v>0</v>
      </c>
      <c r="AG317" s="148">
        <f t="shared" si="99"/>
        <v>0</v>
      </c>
      <c r="AH317" s="46">
        <f t="shared" si="103"/>
        <v>0</v>
      </c>
      <c r="AI317" s="46">
        <f t="shared" si="104"/>
        <v>0</v>
      </c>
      <c r="AJ317" s="46">
        <f t="shared" si="105"/>
        <v>0</v>
      </c>
      <c r="AK317" s="47">
        <f t="shared" si="106"/>
        <v>0</v>
      </c>
    </row>
    <row r="318" spans="1:37" ht="16.5" customHeight="1">
      <c r="A318" s="48">
        <f>+'行事入力表①'!C318</f>
        <v>10</v>
      </c>
      <c r="B318" s="23" t="str">
        <f>+'行事入力表①'!D318</f>
        <v>金</v>
      </c>
      <c r="C318" s="36">
        <f>+'行事入力表①'!E318</f>
        <v>0</v>
      </c>
      <c r="D318" s="134"/>
      <c r="E318" s="134"/>
      <c r="F318" s="134"/>
      <c r="G318" s="134"/>
      <c r="H318" s="134"/>
      <c r="I318" s="134"/>
      <c r="J318" s="134"/>
      <c r="K318" s="147">
        <f t="shared" si="100"/>
        <v>0</v>
      </c>
      <c r="L318" s="36">
        <f t="shared" si="98"/>
        <v>0</v>
      </c>
      <c r="M318" s="36">
        <f t="shared" si="98"/>
        <v>0</v>
      </c>
      <c r="N318" s="36">
        <f t="shared" si="98"/>
        <v>0</v>
      </c>
      <c r="O318" s="36">
        <f t="shared" si="98"/>
        <v>0</v>
      </c>
      <c r="P318" s="36">
        <f t="shared" si="98"/>
        <v>0</v>
      </c>
      <c r="Q318" s="36">
        <f t="shared" si="98"/>
        <v>0</v>
      </c>
      <c r="R318" s="36">
        <f t="shared" si="98"/>
        <v>0</v>
      </c>
      <c r="S318" s="36">
        <f t="shared" si="98"/>
        <v>0</v>
      </c>
      <c r="T318" s="36">
        <f t="shared" si="98"/>
        <v>0</v>
      </c>
      <c r="U318" s="36">
        <f t="shared" si="98"/>
        <v>0</v>
      </c>
      <c r="V318" s="36">
        <f t="shared" si="98"/>
        <v>0</v>
      </c>
      <c r="W318" s="148">
        <f t="shared" si="98"/>
        <v>0</v>
      </c>
      <c r="X318" s="49">
        <f t="shared" si="101"/>
        <v>0</v>
      </c>
      <c r="Y318" s="147">
        <f t="shared" si="102"/>
        <v>0</v>
      </c>
      <c r="Z318" s="36">
        <f t="shared" si="99"/>
        <v>0</v>
      </c>
      <c r="AA318" s="36">
        <f t="shared" si="99"/>
        <v>0</v>
      </c>
      <c r="AB318" s="36">
        <f t="shared" si="99"/>
        <v>0</v>
      </c>
      <c r="AC318" s="36">
        <f t="shared" si="99"/>
        <v>0</v>
      </c>
      <c r="AD318" s="36">
        <f t="shared" si="99"/>
        <v>0</v>
      </c>
      <c r="AE318" s="36">
        <f t="shared" si="99"/>
        <v>0</v>
      </c>
      <c r="AF318" s="36">
        <f t="shared" si="99"/>
        <v>0</v>
      </c>
      <c r="AG318" s="148">
        <f t="shared" si="99"/>
        <v>0</v>
      </c>
      <c r="AH318" s="46">
        <f t="shared" si="103"/>
        <v>0</v>
      </c>
      <c r="AI318" s="46">
        <f t="shared" si="104"/>
        <v>0</v>
      </c>
      <c r="AJ318" s="46">
        <f t="shared" si="105"/>
        <v>0</v>
      </c>
      <c r="AK318" s="47">
        <f t="shared" si="106"/>
        <v>0</v>
      </c>
    </row>
    <row r="319" spans="1:37" ht="16.5" customHeight="1">
      <c r="A319" s="12">
        <f>+'行事入力表①'!C319</f>
        <v>11</v>
      </c>
      <c r="B319" s="13" t="str">
        <f>+'行事入力表①'!D319</f>
        <v>土</v>
      </c>
      <c r="C319" s="14">
        <f>+'行事入力表①'!E319</f>
        <v>0</v>
      </c>
      <c r="D319" s="133" t="s">
        <v>369</v>
      </c>
      <c r="E319" s="133" t="s">
        <v>371</v>
      </c>
      <c r="F319" s="133" t="s">
        <v>149</v>
      </c>
      <c r="G319" s="133" t="s">
        <v>149</v>
      </c>
      <c r="H319" s="133" t="s">
        <v>149</v>
      </c>
      <c r="I319" s="133" t="s">
        <v>369</v>
      </c>
      <c r="J319" s="224" t="s">
        <v>149</v>
      </c>
      <c r="K319" s="146">
        <f t="shared" si="100"/>
        <v>0</v>
      </c>
      <c r="L319" s="14">
        <f t="shared" si="98"/>
        <v>0</v>
      </c>
      <c r="M319" s="14">
        <f t="shared" si="98"/>
        <v>0</v>
      </c>
      <c r="N319" s="14">
        <f t="shared" si="98"/>
        <v>0</v>
      </c>
      <c r="O319" s="14">
        <f t="shared" si="98"/>
        <v>0</v>
      </c>
      <c r="P319" s="14">
        <f t="shared" si="98"/>
        <v>0</v>
      </c>
      <c r="Q319" s="14">
        <f t="shared" si="98"/>
        <v>0</v>
      </c>
      <c r="R319" s="14">
        <f t="shared" si="98"/>
        <v>0</v>
      </c>
      <c r="S319" s="14">
        <f t="shared" si="98"/>
        <v>0</v>
      </c>
      <c r="T319" s="14">
        <f t="shared" si="98"/>
        <v>0</v>
      </c>
      <c r="U319" s="14">
        <f t="shared" si="98"/>
        <v>0</v>
      </c>
      <c r="V319" s="14">
        <f t="shared" si="98"/>
        <v>0</v>
      </c>
      <c r="W319" s="84">
        <f t="shared" si="98"/>
        <v>0</v>
      </c>
      <c r="X319" s="15">
        <f t="shared" si="101"/>
        <v>0</v>
      </c>
      <c r="Y319" s="146">
        <f t="shared" si="102"/>
        <v>0</v>
      </c>
      <c r="Z319" s="14">
        <f t="shared" si="99"/>
        <v>0</v>
      </c>
      <c r="AA319" s="14">
        <f t="shared" si="99"/>
        <v>0</v>
      </c>
      <c r="AB319" s="14">
        <f t="shared" si="99"/>
        <v>0</v>
      </c>
      <c r="AC319" s="14">
        <f t="shared" si="99"/>
        <v>0</v>
      </c>
      <c r="AD319" s="14">
        <f t="shared" si="99"/>
        <v>0</v>
      </c>
      <c r="AE319" s="14">
        <f t="shared" si="99"/>
        <v>0</v>
      </c>
      <c r="AF319" s="14">
        <f t="shared" si="99"/>
        <v>0</v>
      </c>
      <c r="AG319" s="84">
        <f t="shared" si="99"/>
        <v>0</v>
      </c>
      <c r="AH319" s="10">
        <f t="shared" si="103"/>
        <v>0</v>
      </c>
      <c r="AI319" s="10">
        <f t="shared" si="104"/>
        <v>0</v>
      </c>
      <c r="AJ319" s="10">
        <f t="shared" si="105"/>
        <v>0</v>
      </c>
      <c r="AK319" s="11">
        <f t="shared" si="106"/>
        <v>0</v>
      </c>
    </row>
    <row r="320" spans="1:37" ht="16.5" customHeight="1">
      <c r="A320" s="12">
        <f>+'行事入力表①'!C320</f>
        <v>12</v>
      </c>
      <c r="B320" s="13" t="str">
        <f>+'行事入力表①'!D320</f>
        <v>日</v>
      </c>
      <c r="C320" s="14">
        <f>+'行事入力表①'!E320</f>
        <v>0</v>
      </c>
      <c r="D320" s="133" t="s">
        <v>371</v>
      </c>
      <c r="E320" s="133" t="s">
        <v>369</v>
      </c>
      <c r="F320" s="133" t="s">
        <v>371</v>
      </c>
      <c r="G320" s="133" t="s">
        <v>149</v>
      </c>
      <c r="H320" s="133" t="s">
        <v>371</v>
      </c>
      <c r="I320" s="133" t="s">
        <v>149</v>
      </c>
      <c r="J320" s="133" t="s">
        <v>371</v>
      </c>
      <c r="K320" s="146">
        <f t="shared" si="100"/>
        <v>0</v>
      </c>
      <c r="L320" s="14">
        <f t="shared" si="98"/>
        <v>0</v>
      </c>
      <c r="M320" s="14">
        <f t="shared" si="98"/>
        <v>0</v>
      </c>
      <c r="N320" s="14">
        <f t="shared" si="98"/>
        <v>0</v>
      </c>
      <c r="O320" s="14">
        <f t="shared" si="98"/>
        <v>0</v>
      </c>
      <c r="P320" s="14">
        <f t="shared" si="98"/>
        <v>0</v>
      </c>
      <c r="Q320" s="14">
        <f t="shared" si="98"/>
        <v>0</v>
      </c>
      <c r="R320" s="14">
        <f t="shared" si="98"/>
        <v>0</v>
      </c>
      <c r="S320" s="14">
        <f t="shared" si="98"/>
        <v>0</v>
      </c>
      <c r="T320" s="14">
        <f t="shared" si="98"/>
        <v>0</v>
      </c>
      <c r="U320" s="14">
        <f t="shared" si="98"/>
        <v>0</v>
      </c>
      <c r="V320" s="14">
        <f t="shared" si="98"/>
        <v>0</v>
      </c>
      <c r="W320" s="84">
        <f t="shared" si="98"/>
        <v>0</v>
      </c>
      <c r="X320" s="15">
        <f t="shared" si="101"/>
        <v>0</v>
      </c>
      <c r="Y320" s="146">
        <f t="shared" si="102"/>
        <v>0</v>
      </c>
      <c r="Z320" s="14">
        <f t="shared" si="99"/>
        <v>0</v>
      </c>
      <c r="AA320" s="14">
        <f t="shared" si="99"/>
        <v>0</v>
      </c>
      <c r="AB320" s="14">
        <f t="shared" si="99"/>
        <v>0</v>
      </c>
      <c r="AC320" s="14">
        <f t="shared" si="99"/>
        <v>0</v>
      </c>
      <c r="AD320" s="14">
        <f t="shared" si="99"/>
        <v>0</v>
      </c>
      <c r="AE320" s="14">
        <f t="shared" si="99"/>
        <v>0</v>
      </c>
      <c r="AF320" s="14">
        <f t="shared" si="99"/>
        <v>0</v>
      </c>
      <c r="AG320" s="84">
        <f t="shared" si="99"/>
        <v>0</v>
      </c>
      <c r="AH320" s="10">
        <f t="shared" si="103"/>
        <v>0</v>
      </c>
      <c r="AI320" s="10">
        <f t="shared" si="104"/>
        <v>0</v>
      </c>
      <c r="AJ320" s="10">
        <f t="shared" si="105"/>
        <v>0</v>
      </c>
      <c r="AK320" s="11">
        <f t="shared" si="106"/>
        <v>0</v>
      </c>
    </row>
    <row r="321" spans="1:37" ht="16.5" customHeight="1">
      <c r="A321" s="48">
        <f>+'行事入力表①'!C321</f>
        <v>13</v>
      </c>
      <c r="B321" s="23" t="str">
        <f>+'行事入力表①'!D321</f>
        <v>月</v>
      </c>
      <c r="C321" s="36">
        <f>+'行事入力表①'!E321</f>
        <v>0</v>
      </c>
      <c r="D321" s="134"/>
      <c r="E321" s="134"/>
      <c r="F321" s="134"/>
      <c r="G321" s="134"/>
      <c r="H321" s="134"/>
      <c r="I321" s="134"/>
      <c r="J321" s="134"/>
      <c r="K321" s="147">
        <f t="shared" si="100"/>
        <v>0</v>
      </c>
      <c r="L321" s="36">
        <f t="shared" si="98"/>
        <v>0</v>
      </c>
      <c r="M321" s="36">
        <f t="shared" si="98"/>
        <v>0</v>
      </c>
      <c r="N321" s="36">
        <f t="shared" si="98"/>
        <v>0</v>
      </c>
      <c r="O321" s="36">
        <f t="shared" si="98"/>
        <v>0</v>
      </c>
      <c r="P321" s="36">
        <f t="shared" si="98"/>
        <v>0</v>
      </c>
      <c r="Q321" s="36">
        <f t="shared" si="98"/>
        <v>0</v>
      </c>
      <c r="R321" s="36">
        <f t="shared" si="98"/>
        <v>0</v>
      </c>
      <c r="S321" s="36">
        <f t="shared" si="98"/>
        <v>0</v>
      </c>
      <c r="T321" s="36">
        <f t="shared" si="98"/>
        <v>0</v>
      </c>
      <c r="U321" s="36">
        <f t="shared" si="98"/>
        <v>0</v>
      </c>
      <c r="V321" s="36">
        <f t="shared" si="98"/>
        <v>0</v>
      </c>
      <c r="W321" s="148">
        <f t="shared" si="98"/>
        <v>0</v>
      </c>
      <c r="X321" s="49">
        <f t="shared" si="101"/>
        <v>0</v>
      </c>
      <c r="Y321" s="147">
        <f t="shared" si="102"/>
        <v>0</v>
      </c>
      <c r="Z321" s="36">
        <f t="shared" si="99"/>
        <v>0</v>
      </c>
      <c r="AA321" s="36">
        <f t="shared" si="99"/>
        <v>0</v>
      </c>
      <c r="AB321" s="36">
        <f t="shared" si="99"/>
        <v>0</v>
      </c>
      <c r="AC321" s="36">
        <f t="shared" si="99"/>
        <v>0</v>
      </c>
      <c r="AD321" s="36">
        <f t="shared" si="99"/>
        <v>0</v>
      </c>
      <c r="AE321" s="36">
        <f t="shared" si="99"/>
        <v>0</v>
      </c>
      <c r="AF321" s="36">
        <f t="shared" si="99"/>
        <v>0</v>
      </c>
      <c r="AG321" s="148">
        <f t="shared" si="99"/>
        <v>0</v>
      </c>
      <c r="AH321" s="46">
        <f t="shared" si="103"/>
        <v>0</v>
      </c>
      <c r="AI321" s="46">
        <f t="shared" si="104"/>
        <v>0</v>
      </c>
      <c r="AJ321" s="46">
        <f t="shared" si="105"/>
        <v>0</v>
      </c>
      <c r="AK321" s="47">
        <f t="shared" si="106"/>
        <v>0</v>
      </c>
    </row>
    <row r="322" spans="1:37" ht="16.5" customHeight="1">
      <c r="A322" s="48">
        <f>+'行事入力表①'!C322</f>
        <v>14</v>
      </c>
      <c r="B322" s="23" t="str">
        <f>+'行事入力表①'!D322</f>
        <v>火</v>
      </c>
      <c r="C322" s="36">
        <f>+'行事入力表①'!E322</f>
        <v>0</v>
      </c>
      <c r="D322" s="134"/>
      <c r="E322" s="134"/>
      <c r="F322" s="134"/>
      <c r="G322" s="134"/>
      <c r="H322" s="134"/>
      <c r="I322" s="134"/>
      <c r="J322" s="134"/>
      <c r="K322" s="147">
        <f t="shared" si="100"/>
        <v>0</v>
      </c>
      <c r="L322" s="36">
        <f t="shared" si="98"/>
        <v>0</v>
      </c>
      <c r="M322" s="36">
        <f t="shared" si="98"/>
        <v>0</v>
      </c>
      <c r="N322" s="36">
        <f t="shared" si="98"/>
        <v>0</v>
      </c>
      <c r="O322" s="36">
        <f t="shared" si="98"/>
        <v>0</v>
      </c>
      <c r="P322" s="36">
        <f t="shared" si="98"/>
        <v>0</v>
      </c>
      <c r="Q322" s="36">
        <f t="shared" si="98"/>
        <v>0</v>
      </c>
      <c r="R322" s="36">
        <f t="shared" si="98"/>
        <v>0</v>
      </c>
      <c r="S322" s="36">
        <f t="shared" si="98"/>
        <v>0</v>
      </c>
      <c r="T322" s="36">
        <f t="shared" si="98"/>
        <v>0</v>
      </c>
      <c r="U322" s="36">
        <f t="shared" si="98"/>
        <v>0</v>
      </c>
      <c r="V322" s="36">
        <f t="shared" si="98"/>
        <v>0</v>
      </c>
      <c r="W322" s="148">
        <f t="shared" si="98"/>
        <v>0</v>
      </c>
      <c r="X322" s="49">
        <f t="shared" si="101"/>
        <v>0</v>
      </c>
      <c r="Y322" s="147">
        <f t="shared" si="102"/>
        <v>0</v>
      </c>
      <c r="Z322" s="36">
        <f t="shared" si="99"/>
        <v>0</v>
      </c>
      <c r="AA322" s="36">
        <f t="shared" si="99"/>
        <v>0</v>
      </c>
      <c r="AB322" s="36">
        <f t="shared" si="99"/>
        <v>0</v>
      </c>
      <c r="AC322" s="36">
        <f t="shared" si="99"/>
        <v>0</v>
      </c>
      <c r="AD322" s="36">
        <f t="shared" si="99"/>
        <v>0</v>
      </c>
      <c r="AE322" s="36">
        <f t="shared" si="99"/>
        <v>0</v>
      </c>
      <c r="AF322" s="36">
        <f t="shared" si="99"/>
        <v>0</v>
      </c>
      <c r="AG322" s="148">
        <f t="shared" si="99"/>
        <v>0</v>
      </c>
      <c r="AH322" s="46">
        <f t="shared" si="103"/>
        <v>0</v>
      </c>
      <c r="AI322" s="46">
        <f t="shared" si="104"/>
        <v>0</v>
      </c>
      <c r="AJ322" s="46">
        <f t="shared" si="105"/>
        <v>0</v>
      </c>
      <c r="AK322" s="49">
        <f>+X322+SUM(Y322:AH322)</f>
        <v>0</v>
      </c>
    </row>
    <row r="323" spans="1:37" ht="16.5" customHeight="1">
      <c r="A323" s="48">
        <f>+'行事入力表①'!C323</f>
        <v>15</v>
      </c>
      <c r="B323" s="23" t="str">
        <f>+'行事入力表①'!D323</f>
        <v>水</v>
      </c>
      <c r="C323" s="36">
        <f>+'行事入力表①'!E323</f>
        <v>0</v>
      </c>
      <c r="D323" s="134"/>
      <c r="E323" s="134"/>
      <c r="F323" s="134"/>
      <c r="G323" s="134"/>
      <c r="H323" s="134"/>
      <c r="I323" s="134"/>
      <c r="J323" s="134"/>
      <c r="K323" s="147">
        <f t="shared" si="100"/>
        <v>0</v>
      </c>
      <c r="L323" s="36">
        <f t="shared" si="98"/>
        <v>0</v>
      </c>
      <c r="M323" s="36">
        <f t="shared" si="98"/>
        <v>0</v>
      </c>
      <c r="N323" s="36">
        <f t="shared" si="98"/>
        <v>0</v>
      </c>
      <c r="O323" s="36">
        <f t="shared" si="98"/>
        <v>0</v>
      </c>
      <c r="P323" s="36">
        <f t="shared" si="98"/>
        <v>0</v>
      </c>
      <c r="Q323" s="36">
        <f t="shared" si="98"/>
        <v>0</v>
      </c>
      <c r="R323" s="36">
        <f t="shared" si="98"/>
        <v>0</v>
      </c>
      <c r="S323" s="36">
        <f t="shared" si="98"/>
        <v>0</v>
      </c>
      <c r="T323" s="36">
        <f t="shared" si="98"/>
        <v>0</v>
      </c>
      <c r="U323" s="36">
        <f t="shared" si="98"/>
        <v>0</v>
      </c>
      <c r="V323" s="36">
        <f t="shared" si="98"/>
        <v>0</v>
      </c>
      <c r="W323" s="148">
        <f t="shared" si="98"/>
        <v>0</v>
      </c>
      <c r="X323" s="49">
        <f t="shared" si="101"/>
        <v>0</v>
      </c>
      <c r="Y323" s="147">
        <f t="shared" si="102"/>
        <v>0</v>
      </c>
      <c r="Z323" s="36">
        <f t="shared" si="99"/>
        <v>0</v>
      </c>
      <c r="AA323" s="36">
        <f t="shared" si="99"/>
        <v>0</v>
      </c>
      <c r="AB323" s="36">
        <f t="shared" si="99"/>
        <v>0</v>
      </c>
      <c r="AC323" s="36">
        <f t="shared" si="99"/>
        <v>0</v>
      </c>
      <c r="AD323" s="36">
        <f t="shared" si="99"/>
        <v>0</v>
      </c>
      <c r="AE323" s="36">
        <f t="shared" si="99"/>
        <v>0</v>
      </c>
      <c r="AF323" s="36">
        <f t="shared" si="99"/>
        <v>0</v>
      </c>
      <c r="AG323" s="148">
        <f t="shared" si="99"/>
        <v>0</v>
      </c>
      <c r="AH323" s="46">
        <f t="shared" si="103"/>
        <v>0</v>
      </c>
      <c r="AI323" s="46">
        <f t="shared" si="104"/>
        <v>0</v>
      </c>
      <c r="AJ323" s="46">
        <f t="shared" si="105"/>
        <v>0</v>
      </c>
      <c r="AK323" s="49">
        <f>+X323+SUM(Y323:AH323)</f>
        <v>0</v>
      </c>
    </row>
    <row r="324" spans="1:37" ht="16.5" customHeight="1">
      <c r="A324" s="48">
        <f>+'行事入力表①'!C324</f>
        <v>16</v>
      </c>
      <c r="B324" s="23" t="str">
        <f>+'行事入力表①'!D324</f>
        <v>木</v>
      </c>
      <c r="C324" s="36">
        <f>+'行事入力表①'!E324</f>
        <v>0</v>
      </c>
      <c r="D324" s="134"/>
      <c r="E324" s="134"/>
      <c r="F324" s="134"/>
      <c r="G324" s="134"/>
      <c r="H324" s="134"/>
      <c r="I324" s="134"/>
      <c r="J324" s="134"/>
      <c r="K324" s="147">
        <f t="shared" si="100"/>
        <v>0</v>
      </c>
      <c r="L324" s="36">
        <f t="shared" si="98"/>
        <v>0</v>
      </c>
      <c r="M324" s="36">
        <f t="shared" si="98"/>
        <v>0</v>
      </c>
      <c r="N324" s="36">
        <f t="shared" si="98"/>
        <v>0</v>
      </c>
      <c r="O324" s="36">
        <f t="shared" si="98"/>
        <v>0</v>
      </c>
      <c r="P324" s="36">
        <f t="shared" si="98"/>
        <v>0</v>
      </c>
      <c r="Q324" s="36">
        <f t="shared" si="98"/>
        <v>0</v>
      </c>
      <c r="R324" s="36">
        <f t="shared" si="98"/>
        <v>0</v>
      </c>
      <c r="S324" s="36">
        <f t="shared" si="98"/>
        <v>0</v>
      </c>
      <c r="T324" s="36">
        <f t="shared" si="98"/>
        <v>0</v>
      </c>
      <c r="U324" s="36">
        <f t="shared" si="98"/>
        <v>0</v>
      </c>
      <c r="V324" s="36">
        <f t="shared" si="98"/>
        <v>0</v>
      </c>
      <c r="W324" s="148">
        <f t="shared" si="98"/>
        <v>0</v>
      </c>
      <c r="X324" s="49">
        <f t="shared" si="101"/>
        <v>0</v>
      </c>
      <c r="Y324" s="147">
        <f t="shared" si="102"/>
        <v>0</v>
      </c>
      <c r="Z324" s="36">
        <f t="shared" si="99"/>
        <v>0</v>
      </c>
      <c r="AA324" s="36">
        <f t="shared" si="99"/>
        <v>0</v>
      </c>
      <c r="AB324" s="36">
        <f t="shared" si="99"/>
        <v>0</v>
      </c>
      <c r="AC324" s="36">
        <f t="shared" si="99"/>
        <v>0</v>
      </c>
      <c r="AD324" s="36">
        <f t="shared" si="99"/>
        <v>0</v>
      </c>
      <c r="AE324" s="36">
        <f t="shared" si="99"/>
        <v>0</v>
      </c>
      <c r="AF324" s="36">
        <f t="shared" si="99"/>
        <v>0</v>
      </c>
      <c r="AG324" s="148">
        <f t="shared" si="99"/>
        <v>0</v>
      </c>
      <c r="AH324" s="46">
        <f t="shared" si="103"/>
        <v>0</v>
      </c>
      <c r="AI324" s="46">
        <f t="shared" si="104"/>
        <v>0</v>
      </c>
      <c r="AJ324" s="46">
        <f t="shared" si="105"/>
        <v>0</v>
      </c>
      <c r="AK324" s="49">
        <f aca="true" t="shared" si="107" ref="AK324:AK339">+X324+SUM(Y324:AH324)</f>
        <v>0</v>
      </c>
    </row>
    <row r="325" spans="1:37" ht="16.5" customHeight="1">
      <c r="A325" s="48">
        <f>+'行事入力表①'!C325</f>
        <v>17</v>
      </c>
      <c r="B325" s="23" t="str">
        <f>+'行事入力表①'!D325</f>
        <v>金</v>
      </c>
      <c r="C325" s="36">
        <f>+'行事入力表①'!E325</f>
        <v>0</v>
      </c>
      <c r="D325" s="134"/>
      <c r="E325" s="134"/>
      <c r="F325" s="134"/>
      <c r="G325" s="134"/>
      <c r="H325" s="134"/>
      <c r="I325" s="134"/>
      <c r="J325" s="134"/>
      <c r="K325" s="147">
        <f t="shared" si="100"/>
        <v>0</v>
      </c>
      <c r="L325" s="36">
        <f t="shared" si="100"/>
        <v>0</v>
      </c>
      <c r="M325" s="36">
        <f t="shared" si="100"/>
        <v>0</v>
      </c>
      <c r="N325" s="36">
        <f t="shared" si="100"/>
        <v>0</v>
      </c>
      <c r="O325" s="36">
        <f t="shared" si="100"/>
        <v>0</v>
      </c>
      <c r="P325" s="36">
        <f t="shared" si="100"/>
        <v>0</v>
      </c>
      <c r="Q325" s="36">
        <f t="shared" si="100"/>
        <v>0</v>
      </c>
      <c r="R325" s="36">
        <f t="shared" si="100"/>
        <v>0</v>
      </c>
      <c r="S325" s="36">
        <f t="shared" si="100"/>
        <v>0</v>
      </c>
      <c r="T325" s="36">
        <f t="shared" si="100"/>
        <v>0</v>
      </c>
      <c r="U325" s="36">
        <f t="shared" si="100"/>
        <v>0</v>
      </c>
      <c r="V325" s="36">
        <f t="shared" si="100"/>
        <v>0</v>
      </c>
      <c r="W325" s="148">
        <f t="shared" si="100"/>
        <v>0</v>
      </c>
      <c r="X325" s="49">
        <f t="shared" si="101"/>
        <v>0</v>
      </c>
      <c r="Y325" s="147">
        <f t="shared" si="102"/>
        <v>0</v>
      </c>
      <c r="Z325" s="36">
        <f t="shared" si="102"/>
        <v>0</v>
      </c>
      <c r="AA325" s="36">
        <f t="shared" si="102"/>
        <v>0</v>
      </c>
      <c r="AB325" s="36">
        <f t="shared" si="102"/>
        <v>0</v>
      </c>
      <c r="AC325" s="36">
        <f t="shared" si="102"/>
        <v>0</v>
      </c>
      <c r="AD325" s="36">
        <f t="shared" si="102"/>
        <v>0</v>
      </c>
      <c r="AE325" s="36">
        <f t="shared" si="102"/>
        <v>0</v>
      </c>
      <c r="AF325" s="36">
        <f t="shared" si="102"/>
        <v>0</v>
      </c>
      <c r="AG325" s="148">
        <f t="shared" si="102"/>
        <v>0</v>
      </c>
      <c r="AH325" s="46">
        <f t="shared" si="103"/>
        <v>0</v>
      </c>
      <c r="AI325" s="46">
        <f t="shared" si="104"/>
        <v>0</v>
      </c>
      <c r="AJ325" s="46">
        <f t="shared" si="105"/>
        <v>0</v>
      </c>
      <c r="AK325" s="49">
        <f t="shared" si="107"/>
        <v>0</v>
      </c>
    </row>
    <row r="326" spans="1:37" ht="16.5" customHeight="1">
      <c r="A326" s="12">
        <f>+'行事入力表①'!C326</f>
        <v>18</v>
      </c>
      <c r="B326" s="13" t="str">
        <f>+'行事入力表①'!D326</f>
        <v>土</v>
      </c>
      <c r="C326" s="14">
        <f>+'行事入力表①'!E326</f>
        <v>0</v>
      </c>
      <c r="D326" s="133" t="s">
        <v>369</v>
      </c>
      <c r="E326" s="133" t="s">
        <v>371</v>
      </c>
      <c r="F326" s="133" t="s">
        <v>149</v>
      </c>
      <c r="G326" s="133" t="s">
        <v>149</v>
      </c>
      <c r="H326" s="133" t="s">
        <v>149</v>
      </c>
      <c r="I326" s="133" t="s">
        <v>369</v>
      </c>
      <c r="J326" s="224" t="s">
        <v>149</v>
      </c>
      <c r="K326" s="146">
        <f t="shared" si="100"/>
        <v>0</v>
      </c>
      <c r="L326" s="14">
        <f t="shared" si="100"/>
        <v>0</v>
      </c>
      <c r="M326" s="14">
        <f t="shared" si="100"/>
        <v>0</v>
      </c>
      <c r="N326" s="14">
        <f t="shared" si="100"/>
        <v>0</v>
      </c>
      <c r="O326" s="14">
        <f t="shared" si="100"/>
        <v>0</v>
      </c>
      <c r="P326" s="14">
        <f t="shared" si="100"/>
        <v>0</v>
      </c>
      <c r="Q326" s="14">
        <f t="shared" si="100"/>
        <v>0</v>
      </c>
      <c r="R326" s="14">
        <f t="shared" si="100"/>
        <v>0</v>
      </c>
      <c r="S326" s="14">
        <f t="shared" si="100"/>
        <v>0</v>
      </c>
      <c r="T326" s="14">
        <f t="shared" si="100"/>
        <v>0</v>
      </c>
      <c r="U326" s="14">
        <f t="shared" si="100"/>
        <v>0</v>
      </c>
      <c r="V326" s="14">
        <f t="shared" si="100"/>
        <v>0</v>
      </c>
      <c r="W326" s="84">
        <f t="shared" si="100"/>
        <v>0</v>
      </c>
      <c r="X326" s="15">
        <f t="shared" si="101"/>
        <v>0</v>
      </c>
      <c r="Y326" s="146">
        <f t="shared" si="102"/>
        <v>0</v>
      </c>
      <c r="Z326" s="14">
        <f t="shared" si="102"/>
        <v>0</v>
      </c>
      <c r="AA326" s="14">
        <f t="shared" si="102"/>
        <v>0</v>
      </c>
      <c r="AB326" s="14">
        <f t="shared" si="102"/>
        <v>0</v>
      </c>
      <c r="AC326" s="14">
        <f t="shared" si="102"/>
        <v>0</v>
      </c>
      <c r="AD326" s="14">
        <f t="shared" si="102"/>
        <v>0</v>
      </c>
      <c r="AE326" s="14">
        <f t="shared" si="102"/>
        <v>0</v>
      </c>
      <c r="AF326" s="14">
        <f t="shared" si="102"/>
        <v>0</v>
      </c>
      <c r="AG326" s="84">
        <f t="shared" si="102"/>
        <v>0</v>
      </c>
      <c r="AH326" s="10">
        <f t="shared" si="103"/>
        <v>0</v>
      </c>
      <c r="AI326" s="10">
        <f t="shared" si="104"/>
        <v>0</v>
      </c>
      <c r="AJ326" s="10">
        <f t="shared" si="105"/>
        <v>0</v>
      </c>
      <c r="AK326" s="11">
        <f t="shared" si="107"/>
        <v>0</v>
      </c>
    </row>
    <row r="327" spans="1:37" ht="16.5" customHeight="1">
      <c r="A327" s="12">
        <f>+'行事入力表①'!C327</f>
        <v>19</v>
      </c>
      <c r="B327" s="13" t="str">
        <f>+'行事入力表①'!D327</f>
        <v>日</v>
      </c>
      <c r="C327" s="14">
        <f>+'行事入力表①'!E327</f>
        <v>0</v>
      </c>
      <c r="D327" s="133" t="s">
        <v>371</v>
      </c>
      <c r="E327" s="133" t="s">
        <v>369</v>
      </c>
      <c r="F327" s="133" t="s">
        <v>371</v>
      </c>
      <c r="G327" s="133" t="s">
        <v>149</v>
      </c>
      <c r="H327" s="133" t="s">
        <v>371</v>
      </c>
      <c r="I327" s="133" t="s">
        <v>149</v>
      </c>
      <c r="J327" s="133" t="s">
        <v>371</v>
      </c>
      <c r="K327" s="146">
        <f t="shared" si="100"/>
        <v>0</v>
      </c>
      <c r="L327" s="14">
        <f t="shared" si="100"/>
        <v>0</v>
      </c>
      <c r="M327" s="14">
        <f t="shared" si="100"/>
        <v>0</v>
      </c>
      <c r="N327" s="14">
        <f t="shared" si="100"/>
        <v>0</v>
      </c>
      <c r="O327" s="14">
        <f t="shared" si="100"/>
        <v>0</v>
      </c>
      <c r="P327" s="14">
        <f t="shared" si="100"/>
        <v>0</v>
      </c>
      <c r="Q327" s="14">
        <f t="shared" si="100"/>
        <v>0</v>
      </c>
      <c r="R327" s="14">
        <f t="shared" si="100"/>
        <v>0</v>
      </c>
      <c r="S327" s="14">
        <f t="shared" si="100"/>
        <v>0</v>
      </c>
      <c r="T327" s="14">
        <f t="shared" si="100"/>
        <v>0</v>
      </c>
      <c r="U327" s="14">
        <f t="shared" si="100"/>
        <v>0</v>
      </c>
      <c r="V327" s="14">
        <f t="shared" si="100"/>
        <v>0</v>
      </c>
      <c r="W327" s="84">
        <f t="shared" si="100"/>
        <v>0</v>
      </c>
      <c r="X327" s="15">
        <f t="shared" si="101"/>
        <v>0</v>
      </c>
      <c r="Y327" s="146">
        <f t="shared" si="102"/>
        <v>0</v>
      </c>
      <c r="Z327" s="14">
        <f t="shared" si="102"/>
        <v>0</v>
      </c>
      <c r="AA327" s="14">
        <f t="shared" si="102"/>
        <v>0</v>
      </c>
      <c r="AB327" s="14">
        <f t="shared" si="102"/>
        <v>0</v>
      </c>
      <c r="AC327" s="14">
        <f t="shared" si="102"/>
        <v>0</v>
      </c>
      <c r="AD327" s="14">
        <f t="shared" si="102"/>
        <v>0</v>
      </c>
      <c r="AE327" s="14">
        <f t="shared" si="102"/>
        <v>0</v>
      </c>
      <c r="AF327" s="14">
        <f t="shared" si="102"/>
        <v>0</v>
      </c>
      <c r="AG327" s="84">
        <f t="shared" si="102"/>
        <v>0</v>
      </c>
      <c r="AH327" s="10">
        <f t="shared" si="103"/>
        <v>0</v>
      </c>
      <c r="AI327" s="10">
        <f t="shared" si="104"/>
        <v>0</v>
      </c>
      <c r="AJ327" s="10">
        <f t="shared" si="105"/>
        <v>0</v>
      </c>
      <c r="AK327" s="11">
        <f t="shared" si="107"/>
        <v>0</v>
      </c>
    </row>
    <row r="328" spans="1:37" ht="16.5" customHeight="1">
      <c r="A328" s="48">
        <f>+'行事入力表①'!C328</f>
        <v>20</v>
      </c>
      <c r="B328" s="23" t="str">
        <f>+'行事入力表①'!D328</f>
        <v>月</v>
      </c>
      <c r="C328" s="36">
        <f>+'行事入力表①'!E328</f>
        <v>0</v>
      </c>
      <c r="D328" s="134"/>
      <c r="E328" s="134"/>
      <c r="F328" s="134"/>
      <c r="G328" s="134"/>
      <c r="H328" s="134"/>
      <c r="I328" s="134"/>
      <c r="J328" s="134"/>
      <c r="K328" s="147">
        <f t="shared" si="100"/>
        <v>0</v>
      </c>
      <c r="L328" s="36">
        <f t="shared" si="100"/>
        <v>0</v>
      </c>
      <c r="M328" s="36">
        <f t="shared" si="100"/>
        <v>0</v>
      </c>
      <c r="N328" s="36">
        <f t="shared" si="100"/>
        <v>0</v>
      </c>
      <c r="O328" s="36">
        <f t="shared" si="100"/>
        <v>0</v>
      </c>
      <c r="P328" s="36">
        <f t="shared" si="100"/>
        <v>0</v>
      </c>
      <c r="Q328" s="36">
        <f t="shared" si="100"/>
        <v>0</v>
      </c>
      <c r="R328" s="36">
        <f t="shared" si="100"/>
        <v>0</v>
      </c>
      <c r="S328" s="36">
        <f t="shared" si="100"/>
        <v>0</v>
      </c>
      <c r="T328" s="36">
        <f t="shared" si="100"/>
        <v>0</v>
      </c>
      <c r="U328" s="36">
        <f t="shared" si="100"/>
        <v>0</v>
      </c>
      <c r="V328" s="36">
        <f t="shared" si="100"/>
        <v>0</v>
      </c>
      <c r="W328" s="148">
        <f t="shared" si="100"/>
        <v>0</v>
      </c>
      <c r="X328" s="49">
        <f t="shared" si="101"/>
        <v>0</v>
      </c>
      <c r="Y328" s="147">
        <f t="shared" si="102"/>
        <v>0</v>
      </c>
      <c r="Z328" s="36">
        <f t="shared" si="102"/>
        <v>0</v>
      </c>
      <c r="AA328" s="36">
        <f t="shared" si="102"/>
        <v>0</v>
      </c>
      <c r="AB328" s="36">
        <f t="shared" si="102"/>
        <v>0</v>
      </c>
      <c r="AC328" s="36">
        <f t="shared" si="102"/>
        <v>0</v>
      </c>
      <c r="AD328" s="36">
        <f t="shared" si="102"/>
        <v>0</v>
      </c>
      <c r="AE328" s="36">
        <f t="shared" si="102"/>
        <v>0</v>
      </c>
      <c r="AF328" s="36">
        <f t="shared" si="102"/>
        <v>0</v>
      </c>
      <c r="AG328" s="148">
        <f t="shared" si="102"/>
        <v>0</v>
      </c>
      <c r="AH328" s="46">
        <f t="shared" si="103"/>
        <v>0</v>
      </c>
      <c r="AI328" s="46">
        <f t="shared" si="104"/>
        <v>0</v>
      </c>
      <c r="AJ328" s="46">
        <f t="shared" si="105"/>
        <v>0</v>
      </c>
      <c r="AK328" s="49">
        <f t="shared" si="107"/>
        <v>0</v>
      </c>
    </row>
    <row r="329" spans="1:37" ht="16.5" customHeight="1">
      <c r="A329" s="48">
        <f>+'行事入力表①'!C329</f>
        <v>21</v>
      </c>
      <c r="B329" s="23" t="str">
        <f>+'行事入力表①'!D329</f>
        <v>火</v>
      </c>
      <c r="C329" s="36">
        <f>+'行事入力表①'!E329</f>
        <v>0</v>
      </c>
      <c r="D329" s="134"/>
      <c r="E329" s="134"/>
      <c r="F329" s="134"/>
      <c r="G329" s="134"/>
      <c r="H329" s="134"/>
      <c r="I329" s="134"/>
      <c r="J329" s="134"/>
      <c r="K329" s="147">
        <f t="shared" si="100"/>
        <v>0</v>
      </c>
      <c r="L329" s="36">
        <f t="shared" si="100"/>
        <v>0</v>
      </c>
      <c r="M329" s="36">
        <f t="shared" si="100"/>
        <v>0</v>
      </c>
      <c r="N329" s="36">
        <f t="shared" si="100"/>
        <v>0</v>
      </c>
      <c r="O329" s="36">
        <f t="shared" si="100"/>
        <v>0</v>
      </c>
      <c r="P329" s="36">
        <f t="shared" si="100"/>
        <v>0</v>
      </c>
      <c r="Q329" s="36">
        <f t="shared" si="100"/>
        <v>0</v>
      </c>
      <c r="R329" s="36">
        <f t="shared" si="100"/>
        <v>0</v>
      </c>
      <c r="S329" s="36">
        <f t="shared" si="100"/>
        <v>0</v>
      </c>
      <c r="T329" s="36">
        <f t="shared" si="100"/>
        <v>0</v>
      </c>
      <c r="U329" s="36">
        <f t="shared" si="100"/>
        <v>0</v>
      </c>
      <c r="V329" s="36">
        <f t="shared" si="100"/>
        <v>0</v>
      </c>
      <c r="W329" s="148">
        <f t="shared" si="100"/>
        <v>0</v>
      </c>
      <c r="X329" s="49">
        <f t="shared" si="101"/>
        <v>0</v>
      </c>
      <c r="Y329" s="147">
        <f t="shared" si="102"/>
        <v>0</v>
      </c>
      <c r="Z329" s="36">
        <f t="shared" si="102"/>
        <v>0</v>
      </c>
      <c r="AA329" s="36">
        <f t="shared" si="102"/>
        <v>0</v>
      </c>
      <c r="AB329" s="36">
        <f t="shared" si="102"/>
        <v>0</v>
      </c>
      <c r="AC329" s="36">
        <f t="shared" si="102"/>
        <v>0</v>
      </c>
      <c r="AD329" s="36">
        <f t="shared" si="102"/>
        <v>0</v>
      </c>
      <c r="AE329" s="36">
        <f t="shared" si="102"/>
        <v>0</v>
      </c>
      <c r="AF329" s="36">
        <f t="shared" si="102"/>
        <v>0</v>
      </c>
      <c r="AG329" s="148">
        <f t="shared" si="102"/>
        <v>0</v>
      </c>
      <c r="AH329" s="46">
        <f t="shared" si="103"/>
        <v>0</v>
      </c>
      <c r="AI329" s="46">
        <f t="shared" si="104"/>
        <v>0</v>
      </c>
      <c r="AJ329" s="46">
        <f t="shared" si="105"/>
        <v>0</v>
      </c>
      <c r="AK329" s="49">
        <f t="shared" si="107"/>
        <v>0</v>
      </c>
    </row>
    <row r="330" spans="1:37" ht="16.5" customHeight="1">
      <c r="A330" s="48">
        <f>+'行事入力表①'!C330</f>
        <v>22</v>
      </c>
      <c r="B330" s="23" t="str">
        <f>+'行事入力表①'!D330</f>
        <v>水</v>
      </c>
      <c r="C330" s="36">
        <f>+'行事入力表①'!E330</f>
        <v>0</v>
      </c>
      <c r="D330" s="134"/>
      <c r="E330" s="134"/>
      <c r="F330" s="134"/>
      <c r="G330" s="134"/>
      <c r="H330" s="134"/>
      <c r="I330" s="134"/>
      <c r="J330" s="134"/>
      <c r="K330" s="147">
        <f t="shared" si="100"/>
        <v>0</v>
      </c>
      <c r="L330" s="36">
        <f t="shared" si="100"/>
        <v>0</v>
      </c>
      <c r="M330" s="36">
        <f t="shared" si="100"/>
        <v>0</v>
      </c>
      <c r="N330" s="36">
        <f t="shared" si="100"/>
        <v>0</v>
      </c>
      <c r="O330" s="36">
        <f t="shared" si="100"/>
        <v>0</v>
      </c>
      <c r="P330" s="36">
        <f t="shared" si="100"/>
        <v>0</v>
      </c>
      <c r="Q330" s="36">
        <f t="shared" si="100"/>
        <v>0</v>
      </c>
      <c r="R330" s="36">
        <f t="shared" si="100"/>
        <v>0</v>
      </c>
      <c r="S330" s="36">
        <f t="shared" si="100"/>
        <v>0</v>
      </c>
      <c r="T330" s="36">
        <f t="shared" si="100"/>
        <v>0</v>
      </c>
      <c r="U330" s="36">
        <f t="shared" si="100"/>
        <v>0</v>
      </c>
      <c r="V330" s="36">
        <f t="shared" si="100"/>
        <v>0</v>
      </c>
      <c r="W330" s="148">
        <f t="shared" si="100"/>
        <v>0</v>
      </c>
      <c r="X330" s="49">
        <f t="shared" si="101"/>
        <v>0</v>
      </c>
      <c r="Y330" s="147">
        <f t="shared" si="102"/>
        <v>0</v>
      </c>
      <c r="Z330" s="36">
        <f t="shared" si="102"/>
        <v>0</v>
      </c>
      <c r="AA330" s="36">
        <f t="shared" si="102"/>
        <v>0</v>
      </c>
      <c r="AB330" s="36">
        <f t="shared" si="102"/>
        <v>0</v>
      </c>
      <c r="AC330" s="36">
        <f t="shared" si="102"/>
        <v>0</v>
      </c>
      <c r="AD330" s="36">
        <f t="shared" si="102"/>
        <v>0</v>
      </c>
      <c r="AE330" s="36">
        <f t="shared" si="102"/>
        <v>0</v>
      </c>
      <c r="AF330" s="36">
        <f t="shared" si="102"/>
        <v>0</v>
      </c>
      <c r="AG330" s="148">
        <f t="shared" si="102"/>
        <v>0</v>
      </c>
      <c r="AH330" s="46">
        <f t="shared" si="103"/>
        <v>0</v>
      </c>
      <c r="AI330" s="46">
        <f t="shared" si="104"/>
        <v>0</v>
      </c>
      <c r="AJ330" s="46">
        <f t="shared" si="105"/>
        <v>0</v>
      </c>
      <c r="AK330" s="49">
        <f t="shared" si="107"/>
        <v>0</v>
      </c>
    </row>
    <row r="331" spans="1:37" ht="16.5" customHeight="1">
      <c r="A331" s="12">
        <f>+'行事入力表①'!C331</f>
        <v>23</v>
      </c>
      <c r="B331" s="13" t="str">
        <f>+'行事入力表①'!D331</f>
        <v>木</v>
      </c>
      <c r="C331" s="14" t="str">
        <f>+'行事入力表①'!E331</f>
        <v>天皇誕生日</v>
      </c>
      <c r="D331" s="133" t="s">
        <v>369</v>
      </c>
      <c r="E331" s="133" t="s">
        <v>371</v>
      </c>
      <c r="F331" s="133" t="s">
        <v>149</v>
      </c>
      <c r="G331" s="133" t="s">
        <v>149</v>
      </c>
      <c r="H331" s="133" t="s">
        <v>149</v>
      </c>
      <c r="I331" s="133" t="s">
        <v>369</v>
      </c>
      <c r="J331" s="224" t="s">
        <v>149</v>
      </c>
      <c r="K331" s="146">
        <f t="shared" si="100"/>
        <v>0</v>
      </c>
      <c r="L331" s="14">
        <f t="shared" si="100"/>
        <v>0</v>
      </c>
      <c r="M331" s="14">
        <f t="shared" si="100"/>
        <v>0</v>
      </c>
      <c r="N331" s="14">
        <f t="shared" si="100"/>
        <v>0</v>
      </c>
      <c r="O331" s="14">
        <f t="shared" si="100"/>
        <v>0</v>
      </c>
      <c r="P331" s="14">
        <f t="shared" si="100"/>
        <v>0</v>
      </c>
      <c r="Q331" s="14">
        <f t="shared" si="100"/>
        <v>0</v>
      </c>
      <c r="R331" s="14">
        <f t="shared" si="100"/>
        <v>0</v>
      </c>
      <c r="S331" s="14">
        <f t="shared" si="100"/>
        <v>0</v>
      </c>
      <c r="T331" s="14">
        <f t="shared" si="100"/>
        <v>0</v>
      </c>
      <c r="U331" s="14">
        <f t="shared" si="100"/>
        <v>0</v>
      </c>
      <c r="V331" s="14">
        <f t="shared" si="100"/>
        <v>0</v>
      </c>
      <c r="W331" s="84">
        <f t="shared" si="100"/>
        <v>0</v>
      </c>
      <c r="X331" s="15">
        <f t="shared" si="101"/>
        <v>0</v>
      </c>
      <c r="Y331" s="146">
        <f t="shared" si="102"/>
        <v>0</v>
      </c>
      <c r="Z331" s="14">
        <f t="shared" si="102"/>
        <v>0</v>
      </c>
      <c r="AA331" s="14">
        <f t="shared" si="102"/>
        <v>0</v>
      </c>
      <c r="AB331" s="14">
        <f t="shared" si="102"/>
        <v>0</v>
      </c>
      <c r="AC331" s="14">
        <f t="shared" si="102"/>
        <v>0</v>
      </c>
      <c r="AD331" s="14">
        <f t="shared" si="102"/>
        <v>0</v>
      </c>
      <c r="AE331" s="14">
        <f t="shared" si="102"/>
        <v>0</v>
      </c>
      <c r="AF331" s="14">
        <f t="shared" si="102"/>
        <v>0</v>
      </c>
      <c r="AG331" s="84">
        <f t="shared" si="102"/>
        <v>0</v>
      </c>
      <c r="AH331" s="10">
        <f t="shared" si="103"/>
        <v>0</v>
      </c>
      <c r="AI331" s="10">
        <f t="shared" si="104"/>
        <v>0</v>
      </c>
      <c r="AJ331" s="10">
        <f t="shared" si="105"/>
        <v>0</v>
      </c>
      <c r="AK331" s="11">
        <f t="shared" si="107"/>
        <v>0</v>
      </c>
    </row>
    <row r="332" spans="1:37" ht="16.5" customHeight="1">
      <c r="A332" s="48">
        <f>+'行事入力表①'!C332</f>
        <v>24</v>
      </c>
      <c r="B332" s="23" t="str">
        <f>+'行事入力表①'!D332</f>
        <v>金</v>
      </c>
      <c r="C332" s="36">
        <f>+'行事入力表①'!E332</f>
        <v>0</v>
      </c>
      <c r="D332" s="134"/>
      <c r="E332" s="134"/>
      <c r="F332" s="134"/>
      <c r="G332" s="134"/>
      <c r="H332" s="134"/>
      <c r="I332" s="134"/>
      <c r="J332" s="134"/>
      <c r="K332" s="147">
        <f t="shared" si="100"/>
        <v>0</v>
      </c>
      <c r="L332" s="36">
        <f t="shared" si="100"/>
        <v>0</v>
      </c>
      <c r="M332" s="36">
        <f t="shared" si="100"/>
        <v>0</v>
      </c>
      <c r="N332" s="36">
        <f t="shared" si="100"/>
        <v>0</v>
      </c>
      <c r="O332" s="36">
        <f t="shared" si="100"/>
        <v>0</v>
      </c>
      <c r="P332" s="36">
        <f t="shared" si="100"/>
        <v>0</v>
      </c>
      <c r="Q332" s="36">
        <f t="shared" si="100"/>
        <v>0</v>
      </c>
      <c r="R332" s="36">
        <f t="shared" si="100"/>
        <v>0</v>
      </c>
      <c r="S332" s="36">
        <f t="shared" si="100"/>
        <v>0</v>
      </c>
      <c r="T332" s="36">
        <f t="shared" si="100"/>
        <v>0</v>
      </c>
      <c r="U332" s="36">
        <f t="shared" si="100"/>
        <v>0</v>
      </c>
      <c r="V332" s="36">
        <f t="shared" si="100"/>
        <v>0</v>
      </c>
      <c r="W332" s="148">
        <f t="shared" si="100"/>
        <v>0</v>
      </c>
      <c r="X332" s="49">
        <f t="shared" si="101"/>
        <v>0</v>
      </c>
      <c r="Y332" s="147">
        <f t="shared" si="102"/>
        <v>0</v>
      </c>
      <c r="Z332" s="36">
        <f t="shared" si="102"/>
        <v>0</v>
      </c>
      <c r="AA332" s="36">
        <f t="shared" si="102"/>
        <v>0</v>
      </c>
      <c r="AB332" s="36">
        <f t="shared" si="102"/>
        <v>0</v>
      </c>
      <c r="AC332" s="36">
        <f t="shared" si="102"/>
        <v>0</v>
      </c>
      <c r="AD332" s="36">
        <f t="shared" si="102"/>
        <v>0</v>
      </c>
      <c r="AE332" s="36">
        <f t="shared" si="102"/>
        <v>0</v>
      </c>
      <c r="AF332" s="36">
        <f t="shared" si="102"/>
        <v>0</v>
      </c>
      <c r="AG332" s="148">
        <f t="shared" si="102"/>
        <v>0</v>
      </c>
      <c r="AH332" s="46">
        <f t="shared" si="103"/>
        <v>0</v>
      </c>
      <c r="AI332" s="46">
        <f t="shared" si="104"/>
        <v>0</v>
      </c>
      <c r="AJ332" s="46">
        <f t="shared" si="105"/>
        <v>0</v>
      </c>
      <c r="AK332" s="49">
        <f t="shared" si="107"/>
        <v>0</v>
      </c>
    </row>
    <row r="333" spans="1:37" ht="16.5" customHeight="1">
      <c r="A333" s="12">
        <f>+'行事入力表①'!C333</f>
        <v>25</v>
      </c>
      <c r="B333" s="13" t="str">
        <f>+'行事入力表①'!D333</f>
        <v>土</v>
      </c>
      <c r="C333" s="14">
        <f>+'行事入力表①'!E333</f>
        <v>0</v>
      </c>
      <c r="D333" s="133" t="s">
        <v>371</v>
      </c>
      <c r="E333" s="133" t="s">
        <v>369</v>
      </c>
      <c r="F333" s="133" t="s">
        <v>371</v>
      </c>
      <c r="G333" s="133" t="s">
        <v>149</v>
      </c>
      <c r="H333" s="133" t="s">
        <v>371</v>
      </c>
      <c r="I333" s="133" t="s">
        <v>149</v>
      </c>
      <c r="J333" s="224" t="s">
        <v>371</v>
      </c>
      <c r="K333" s="146">
        <f t="shared" si="100"/>
        <v>0</v>
      </c>
      <c r="L333" s="14">
        <f t="shared" si="100"/>
        <v>0</v>
      </c>
      <c r="M333" s="14">
        <f t="shared" si="100"/>
        <v>0</v>
      </c>
      <c r="N333" s="14">
        <f t="shared" si="100"/>
        <v>0</v>
      </c>
      <c r="O333" s="14">
        <f t="shared" si="100"/>
        <v>0</v>
      </c>
      <c r="P333" s="14">
        <f t="shared" si="100"/>
        <v>0</v>
      </c>
      <c r="Q333" s="14">
        <f t="shared" si="100"/>
        <v>0</v>
      </c>
      <c r="R333" s="14">
        <f t="shared" si="100"/>
        <v>0</v>
      </c>
      <c r="S333" s="14">
        <f t="shared" si="100"/>
        <v>0</v>
      </c>
      <c r="T333" s="14">
        <f t="shared" si="100"/>
        <v>0</v>
      </c>
      <c r="U333" s="14">
        <f t="shared" si="100"/>
        <v>0</v>
      </c>
      <c r="V333" s="14">
        <f t="shared" si="100"/>
        <v>0</v>
      </c>
      <c r="W333" s="84">
        <f t="shared" si="100"/>
        <v>0</v>
      </c>
      <c r="X333" s="15">
        <f t="shared" si="101"/>
        <v>0</v>
      </c>
      <c r="Y333" s="146">
        <f t="shared" si="102"/>
        <v>0</v>
      </c>
      <c r="Z333" s="14">
        <f t="shared" si="102"/>
        <v>0</v>
      </c>
      <c r="AA333" s="14">
        <f t="shared" si="102"/>
        <v>0</v>
      </c>
      <c r="AB333" s="14">
        <f t="shared" si="102"/>
        <v>0</v>
      </c>
      <c r="AC333" s="14">
        <f t="shared" si="102"/>
        <v>0</v>
      </c>
      <c r="AD333" s="14">
        <f t="shared" si="102"/>
        <v>0</v>
      </c>
      <c r="AE333" s="14">
        <f t="shared" si="102"/>
        <v>0</v>
      </c>
      <c r="AF333" s="14">
        <f t="shared" si="102"/>
        <v>0</v>
      </c>
      <c r="AG333" s="84">
        <f t="shared" si="102"/>
        <v>0</v>
      </c>
      <c r="AH333" s="10">
        <f t="shared" si="103"/>
        <v>0</v>
      </c>
      <c r="AI333" s="10">
        <f t="shared" si="104"/>
        <v>0</v>
      </c>
      <c r="AJ333" s="10">
        <f t="shared" si="105"/>
        <v>0</v>
      </c>
      <c r="AK333" s="11">
        <f t="shared" si="107"/>
        <v>0</v>
      </c>
    </row>
    <row r="334" spans="1:37" ht="16.5" customHeight="1">
      <c r="A334" s="12">
        <f>+'行事入力表①'!C334</f>
        <v>26</v>
      </c>
      <c r="B334" s="13" t="str">
        <f>+'行事入力表①'!D334</f>
        <v>日</v>
      </c>
      <c r="C334" s="14">
        <f>+'行事入力表①'!E334</f>
        <v>0</v>
      </c>
      <c r="D334" s="133" t="s">
        <v>369</v>
      </c>
      <c r="E334" s="133" t="s">
        <v>371</v>
      </c>
      <c r="F334" s="133" t="s">
        <v>149</v>
      </c>
      <c r="G334" s="133" t="s">
        <v>149</v>
      </c>
      <c r="H334" s="133" t="s">
        <v>149</v>
      </c>
      <c r="I334" s="133" t="s">
        <v>369</v>
      </c>
      <c r="J334" s="133" t="s">
        <v>149</v>
      </c>
      <c r="K334" s="146">
        <f t="shared" si="100"/>
        <v>0</v>
      </c>
      <c r="L334" s="14">
        <f t="shared" si="100"/>
        <v>0</v>
      </c>
      <c r="M334" s="14">
        <f t="shared" si="100"/>
        <v>0</v>
      </c>
      <c r="N334" s="14">
        <f t="shared" si="100"/>
        <v>0</v>
      </c>
      <c r="O334" s="14">
        <f t="shared" si="100"/>
        <v>0</v>
      </c>
      <c r="P334" s="14">
        <f t="shared" si="100"/>
        <v>0</v>
      </c>
      <c r="Q334" s="14">
        <f t="shared" si="100"/>
        <v>0</v>
      </c>
      <c r="R334" s="14">
        <f t="shared" si="100"/>
        <v>0</v>
      </c>
      <c r="S334" s="14">
        <f t="shared" si="100"/>
        <v>0</v>
      </c>
      <c r="T334" s="14">
        <f t="shared" si="100"/>
        <v>0</v>
      </c>
      <c r="U334" s="14">
        <f t="shared" si="100"/>
        <v>0</v>
      </c>
      <c r="V334" s="14">
        <f t="shared" si="100"/>
        <v>0</v>
      </c>
      <c r="W334" s="84">
        <f t="shared" si="100"/>
        <v>0</v>
      </c>
      <c r="X334" s="15">
        <f t="shared" si="101"/>
        <v>0</v>
      </c>
      <c r="Y334" s="146">
        <f t="shared" si="102"/>
        <v>0</v>
      </c>
      <c r="Z334" s="14">
        <f t="shared" si="102"/>
        <v>0</v>
      </c>
      <c r="AA334" s="14">
        <f t="shared" si="102"/>
        <v>0</v>
      </c>
      <c r="AB334" s="14">
        <f t="shared" si="102"/>
        <v>0</v>
      </c>
      <c r="AC334" s="14">
        <f t="shared" si="102"/>
        <v>0</v>
      </c>
      <c r="AD334" s="14">
        <f t="shared" si="102"/>
        <v>0</v>
      </c>
      <c r="AE334" s="14">
        <f t="shared" si="102"/>
        <v>0</v>
      </c>
      <c r="AF334" s="14">
        <f t="shared" si="102"/>
        <v>0</v>
      </c>
      <c r="AG334" s="84">
        <f t="shared" si="102"/>
        <v>0</v>
      </c>
      <c r="AH334" s="10">
        <f t="shared" si="103"/>
        <v>0</v>
      </c>
      <c r="AI334" s="10">
        <f t="shared" si="104"/>
        <v>0</v>
      </c>
      <c r="AJ334" s="10">
        <f t="shared" si="105"/>
        <v>0</v>
      </c>
      <c r="AK334" s="11">
        <f t="shared" si="107"/>
        <v>0</v>
      </c>
    </row>
    <row r="335" spans="1:37" ht="16.5" customHeight="1">
      <c r="A335" s="12">
        <f>+'行事入力表①'!C335</f>
        <v>27</v>
      </c>
      <c r="B335" s="13" t="str">
        <f>+'行事入力表①'!D335</f>
        <v>月</v>
      </c>
      <c r="C335" s="14">
        <f>+'行事入力表①'!E335</f>
        <v>0</v>
      </c>
      <c r="D335" s="133" t="s">
        <v>371</v>
      </c>
      <c r="E335" s="133" t="s">
        <v>369</v>
      </c>
      <c r="F335" s="133" t="s">
        <v>371</v>
      </c>
      <c r="G335" s="133" t="s">
        <v>149</v>
      </c>
      <c r="H335" s="133" t="s">
        <v>371</v>
      </c>
      <c r="I335" s="133" t="s">
        <v>149</v>
      </c>
      <c r="J335" s="224" t="s">
        <v>371</v>
      </c>
      <c r="K335" s="146">
        <f t="shared" si="100"/>
        <v>0</v>
      </c>
      <c r="L335" s="14">
        <f t="shared" si="100"/>
        <v>0</v>
      </c>
      <c r="M335" s="14">
        <f t="shared" si="100"/>
        <v>0</v>
      </c>
      <c r="N335" s="14">
        <f t="shared" si="100"/>
        <v>0</v>
      </c>
      <c r="O335" s="14">
        <f t="shared" si="100"/>
        <v>0</v>
      </c>
      <c r="P335" s="14">
        <f t="shared" si="100"/>
        <v>0</v>
      </c>
      <c r="Q335" s="14">
        <f t="shared" si="100"/>
        <v>0</v>
      </c>
      <c r="R335" s="14">
        <f t="shared" si="100"/>
        <v>0</v>
      </c>
      <c r="S335" s="14">
        <f t="shared" si="100"/>
        <v>0</v>
      </c>
      <c r="T335" s="14">
        <f t="shared" si="100"/>
        <v>0</v>
      </c>
      <c r="U335" s="14">
        <f t="shared" si="100"/>
        <v>0</v>
      </c>
      <c r="V335" s="14">
        <f t="shared" si="100"/>
        <v>0</v>
      </c>
      <c r="W335" s="84">
        <f t="shared" si="100"/>
        <v>0</v>
      </c>
      <c r="X335" s="15">
        <f t="shared" si="101"/>
        <v>0</v>
      </c>
      <c r="Y335" s="146">
        <f t="shared" si="102"/>
        <v>0</v>
      </c>
      <c r="Z335" s="14">
        <f t="shared" si="102"/>
        <v>0</v>
      </c>
      <c r="AA335" s="14">
        <f t="shared" si="102"/>
        <v>0</v>
      </c>
      <c r="AB335" s="14">
        <f t="shared" si="102"/>
        <v>0</v>
      </c>
      <c r="AC335" s="14">
        <f t="shared" si="102"/>
        <v>0</v>
      </c>
      <c r="AD335" s="14">
        <f t="shared" si="102"/>
        <v>0</v>
      </c>
      <c r="AE335" s="14">
        <f t="shared" si="102"/>
        <v>0</v>
      </c>
      <c r="AF335" s="14">
        <f t="shared" si="102"/>
        <v>0</v>
      </c>
      <c r="AG335" s="84">
        <f t="shared" si="102"/>
        <v>0</v>
      </c>
      <c r="AH335" s="10">
        <f t="shared" si="103"/>
        <v>0</v>
      </c>
      <c r="AI335" s="10">
        <f t="shared" si="104"/>
        <v>0</v>
      </c>
      <c r="AJ335" s="10">
        <f t="shared" si="105"/>
        <v>0</v>
      </c>
      <c r="AK335" s="15">
        <f t="shared" si="107"/>
        <v>0</v>
      </c>
    </row>
    <row r="336" spans="1:37" ht="16.5" customHeight="1">
      <c r="A336" s="12">
        <f>+'行事入力表①'!C336</f>
        <v>28</v>
      </c>
      <c r="B336" s="13" t="str">
        <f>+'行事入力表①'!D336</f>
        <v>火</v>
      </c>
      <c r="C336" s="14">
        <f>+'行事入力表①'!E336</f>
        <v>0</v>
      </c>
      <c r="D336" s="133" t="s">
        <v>369</v>
      </c>
      <c r="E336" s="133" t="s">
        <v>371</v>
      </c>
      <c r="F336" s="133" t="s">
        <v>149</v>
      </c>
      <c r="G336" s="133" t="s">
        <v>149</v>
      </c>
      <c r="H336" s="133" t="s">
        <v>149</v>
      </c>
      <c r="I336" s="133" t="s">
        <v>369</v>
      </c>
      <c r="J336" s="224" t="s">
        <v>149</v>
      </c>
      <c r="K336" s="146">
        <f t="shared" si="100"/>
        <v>0</v>
      </c>
      <c r="L336" s="14">
        <f t="shared" si="100"/>
        <v>0</v>
      </c>
      <c r="M336" s="14">
        <f t="shared" si="100"/>
        <v>0</v>
      </c>
      <c r="N336" s="14">
        <f t="shared" si="100"/>
        <v>0</v>
      </c>
      <c r="O336" s="14">
        <f t="shared" si="100"/>
        <v>0</v>
      </c>
      <c r="P336" s="14">
        <f t="shared" si="100"/>
        <v>0</v>
      </c>
      <c r="Q336" s="14">
        <f t="shared" si="100"/>
        <v>0</v>
      </c>
      <c r="R336" s="14">
        <f t="shared" si="100"/>
        <v>0</v>
      </c>
      <c r="S336" s="14">
        <f t="shared" si="100"/>
        <v>0</v>
      </c>
      <c r="T336" s="14">
        <f t="shared" si="100"/>
        <v>0</v>
      </c>
      <c r="U336" s="14">
        <f t="shared" si="100"/>
        <v>0</v>
      </c>
      <c r="V336" s="14">
        <f t="shared" si="100"/>
        <v>0</v>
      </c>
      <c r="W336" s="84">
        <f t="shared" si="100"/>
        <v>0</v>
      </c>
      <c r="X336" s="15">
        <f t="shared" si="101"/>
        <v>0</v>
      </c>
      <c r="Y336" s="146">
        <f t="shared" si="102"/>
        <v>0</v>
      </c>
      <c r="Z336" s="14">
        <f t="shared" si="102"/>
        <v>0</v>
      </c>
      <c r="AA336" s="14">
        <f t="shared" si="102"/>
        <v>0</v>
      </c>
      <c r="AB336" s="14">
        <f t="shared" si="102"/>
        <v>0</v>
      </c>
      <c r="AC336" s="14">
        <f t="shared" si="102"/>
        <v>0</v>
      </c>
      <c r="AD336" s="14">
        <f t="shared" si="102"/>
        <v>0</v>
      </c>
      <c r="AE336" s="14">
        <f t="shared" si="102"/>
        <v>0</v>
      </c>
      <c r="AF336" s="14">
        <f t="shared" si="102"/>
        <v>0</v>
      </c>
      <c r="AG336" s="84">
        <f t="shared" si="102"/>
        <v>0</v>
      </c>
      <c r="AH336" s="10">
        <f t="shared" si="103"/>
        <v>0</v>
      </c>
      <c r="AI336" s="10">
        <f t="shared" si="104"/>
        <v>0</v>
      </c>
      <c r="AJ336" s="10">
        <f t="shared" si="105"/>
        <v>0</v>
      </c>
      <c r="AK336" s="15">
        <f t="shared" si="107"/>
        <v>0</v>
      </c>
    </row>
    <row r="337" spans="1:37" ht="16.5" customHeight="1">
      <c r="A337" s="12">
        <f>+'行事入力表①'!C337</f>
        <v>29</v>
      </c>
      <c r="B337" s="13" t="str">
        <f>+'行事入力表①'!D337</f>
        <v>水</v>
      </c>
      <c r="C337" s="14">
        <f>+'行事入力表①'!E337</f>
        <v>0</v>
      </c>
      <c r="D337" s="133" t="s">
        <v>371</v>
      </c>
      <c r="E337" s="133" t="s">
        <v>369</v>
      </c>
      <c r="F337" s="133" t="s">
        <v>371</v>
      </c>
      <c r="G337" s="133" t="s">
        <v>149</v>
      </c>
      <c r="H337" s="133" t="s">
        <v>371</v>
      </c>
      <c r="I337" s="133" t="s">
        <v>149</v>
      </c>
      <c r="J337" s="224" t="s">
        <v>371</v>
      </c>
      <c r="K337" s="146">
        <f t="shared" si="100"/>
        <v>0</v>
      </c>
      <c r="L337" s="14">
        <f t="shared" si="100"/>
        <v>0</v>
      </c>
      <c r="M337" s="14">
        <f t="shared" si="100"/>
        <v>0</v>
      </c>
      <c r="N337" s="14">
        <f t="shared" si="100"/>
        <v>0</v>
      </c>
      <c r="O337" s="14">
        <f t="shared" si="100"/>
        <v>0</v>
      </c>
      <c r="P337" s="14">
        <f t="shared" si="100"/>
        <v>0</v>
      </c>
      <c r="Q337" s="14">
        <f t="shared" si="100"/>
        <v>0</v>
      </c>
      <c r="R337" s="14">
        <f t="shared" si="100"/>
        <v>0</v>
      </c>
      <c r="S337" s="14">
        <f t="shared" si="100"/>
        <v>0</v>
      </c>
      <c r="T337" s="14">
        <f t="shared" si="100"/>
        <v>0</v>
      </c>
      <c r="U337" s="14">
        <f t="shared" si="100"/>
        <v>0</v>
      </c>
      <c r="V337" s="14">
        <f t="shared" si="100"/>
        <v>0</v>
      </c>
      <c r="W337" s="84">
        <f t="shared" si="100"/>
        <v>0</v>
      </c>
      <c r="X337" s="15">
        <f t="shared" si="101"/>
        <v>0</v>
      </c>
      <c r="Y337" s="146">
        <f t="shared" si="102"/>
        <v>0</v>
      </c>
      <c r="Z337" s="14">
        <f t="shared" si="102"/>
        <v>0</v>
      </c>
      <c r="AA337" s="14">
        <f t="shared" si="102"/>
        <v>0</v>
      </c>
      <c r="AB337" s="14">
        <f t="shared" si="102"/>
        <v>0</v>
      </c>
      <c r="AC337" s="14">
        <f t="shared" si="102"/>
        <v>0</v>
      </c>
      <c r="AD337" s="14">
        <f t="shared" si="102"/>
        <v>0</v>
      </c>
      <c r="AE337" s="14">
        <f t="shared" si="102"/>
        <v>0</v>
      </c>
      <c r="AF337" s="14">
        <f t="shared" si="102"/>
        <v>0</v>
      </c>
      <c r="AG337" s="84">
        <f t="shared" si="102"/>
        <v>0</v>
      </c>
      <c r="AH337" s="10">
        <f t="shared" si="103"/>
        <v>0</v>
      </c>
      <c r="AI337" s="10">
        <f t="shared" si="104"/>
        <v>0</v>
      </c>
      <c r="AJ337" s="10">
        <f t="shared" si="105"/>
        <v>0</v>
      </c>
      <c r="AK337" s="15">
        <f t="shared" si="107"/>
        <v>0</v>
      </c>
    </row>
    <row r="338" spans="1:37" ht="16.5" customHeight="1">
      <c r="A338" s="12">
        <f>+'行事入力表①'!C338</f>
        <v>30</v>
      </c>
      <c r="B338" s="13" t="str">
        <f>+'行事入力表①'!D338</f>
        <v>木</v>
      </c>
      <c r="C338" s="14">
        <f>+'行事入力表①'!E338</f>
        <v>0</v>
      </c>
      <c r="D338" s="133" t="s">
        <v>369</v>
      </c>
      <c r="E338" s="133" t="s">
        <v>371</v>
      </c>
      <c r="F338" s="133" t="s">
        <v>149</v>
      </c>
      <c r="G338" s="133" t="s">
        <v>149</v>
      </c>
      <c r="H338" s="133" t="s">
        <v>149</v>
      </c>
      <c r="I338" s="133" t="s">
        <v>369</v>
      </c>
      <c r="J338" s="224" t="s">
        <v>149</v>
      </c>
      <c r="K338" s="146">
        <f t="shared" si="100"/>
        <v>0</v>
      </c>
      <c r="L338" s="14">
        <f t="shared" si="100"/>
        <v>0</v>
      </c>
      <c r="M338" s="14">
        <f t="shared" si="100"/>
        <v>0</v>
      </c>
      <c r="N338" s="14">
        <f t="shared" si="100"/>
        <v>0</v>
      </c>
      <c r="O338" s="14">
        <f t="shared" si="100"/>
        <v>0</v>
      </c>
      <c r="P338" s="14">
        <f t="shared" si="100"/>
        <v>0</v>
      </c>
      <c r="Q338" s="14">
        <f t="shared" si="100"/>
        <v>0</v>
      </c>
      <c r="R338" s="14">
        <f t="shared" si="100"/>
        <v>0</v>
      </c>
      <c r="S338" s="14">
        <f t="shared" si="100"/>
        <v>0</v>
      </c>
      <c r="T338" s="14">
        <f t="shared" si="100"/>
        <v>0</v>
      </c>
      <c r="U338" s="14">
        <f t="shared" si="100"/>
        <v>0</v>
      </c>
      <c r="V338" s="14">
        <f t="shared" si="100"/>
        <v>0</v>
      </c>
      <c r="W338" s="84">
        <f t="shared" si="100"/>
        <v>0</v>
      </c>
      <c r="X338" s="15">
        <f t="shared" si="101"/>
        <v>0</v>
      </c>
      <c r="Y338" s="146">
        <f t="shared" si="102"/>
        <v>0</v>
      </c>
      <c r="Z338" s="14">
        <f t="shared" si="102"/>
        <v>0</v>
      </c>
      <c r="AA338" s="14">
        <f t="shared" si="102"/>
        <v>0</v>
      </c>
      <c r="AB338" s="14">
        <f t="shared" si="102"/>
        <v>0</v>
      </c>
      <c r="AC338" s="14">
        <f t="shared" si="102"/>
        <v>0</v>
      </c>
      <c r="AD338" s="14">
        <f t="shared" si="102"/>
        <v>0</v>
      </c>
      <c r="AE338" s="14">
        <f t="shared" si="102"/>
        <v>0</v>
      </c>
      <c r="AF338" s="14">
        <f t="shared" si="102"/>
        <v>0</v>
      </c>
      <c r="AG338" s="84">
        <f t="shared" si="102"/>
        <v>0</v>
      </c>
      <c r="AH338" s="10">
        <f t="shared" si="103"/>
        <v>0</v>
      </c>
      <c r="AI338" s="10">
        <f t="shared" si="104"/>
        <v>0</v>
      </c>
      <c r="AJ338" s="10">
        <f t="shared" si="105"/>
        <v>0</v>
      </c>
      <c r="AK338" s="15">
        <f t="shared" si="107"/>
        <v>0</v>
      </c>
    </row>
    <row r="339" spans="1:37" ht="16.5" customHeight="1" thickBot="1">
      <c r="A339" s="16">
        <f>+'行事入力表①'!C339</f>
        <v>31</v>
      </c>
      <c r="B339" s="17" t="str">
        <f>+'行事入力表①'!D339</f>
        <v>金</v>
      </c>
      <c r="C339" s="18">
        <f>+'行事入力表①'!E339</f>
        <v>0</v>
      </c>
      <c r="D339" s="136" t="s">
        <v>371</v>
      </c>
      <c r="E339" s="136" t="s">
        <v>369</v>
      </c>
      <c r="F339" s="136" t="s">
        <v>371</v>
      </c>
      <c r="G339" s="136" t="s">
        <v>149</v>
      </c>
      <c r="H339" s="136" t="s">
        <v>371</v>
      </c>
      <c r="I339" s="136" t="s">
        <v>149</v>
      </c>
      <c r="J339" s="225" t="s">
        <v>371</v>
      </c>
      <c r="K339" s="160">
        <f t="shared" si="100"/>
        <v>0</v>
      </c>
      <c r="L339" s="18">
        <f t="shared" si="100"/>
        <v>0</v>
      </c>
      <c r="M339" s="18">
        <f t="shared" si="100"/>
        <v>0</v>
      </c>
      <c r="N339" s="18">
        <f t="shared" si="100"/>
        <v>0</v>
      </c>
      <c r="O339" s="18">
        <f t="shared" si="100"/>
        <v>0</v>
      </c>
      <c r="P339" s="18">
        <f t="shared" si="100"/>
        <v>0</v>
      </c>
      <c r="Q339" s="18">
        <f t="shared" si="100"/>
        <v>0</v>
      </c>
      <c r="R339" s="18">
        <f t="shared" si="100"/>
        <v>0</v>
      </c>
      <c r="S339" s="18">
        <f t="shared" si="100"/>
        <v>0</v>
      </c>
      <c r="T339" s="18">
        <f t="shared" si="100"/>
        <v>0</v>
      </c>
      <c r="U339" s="18">
        <f t="shared" si="100"/>
        <v>0</v>
      </c>
      <c r="V339" s="18">
        <f t="shared" si="100"/>
        <v>0</v>
      </c>
      <c r="W339" s="161">
        <f t="shared" si="100"/>
        <v>0</v>
      </c>
      <c r="X339" s="19">
        <f t="shared" si="101"/>
        <v>0</v>
      </c>
      <c r="Y339" s="160">
        <f>COUNTIF($D339:$J339,Y$4)</f>
        <v>0</v>
      </c>
      <c r="Z339" s="18">
        <f aca="true" t="shared" si="108" ref="Z339:AG339">COUNTIF($D339:$J339,Z$4)</f>
        <v>0</v>
      </c>
      <c r="AA339" s="18">
        <f t="shared" si="108"/>
        <v>0</v>
      </c>
      <c r="AB339" s="18">
        <f t="shared" si="108"/>
        <v>0</v>
      </c>
      <c r="AC339" s="18">
        <f t="shared" si="108"/>
        <v>0</v>
      </c>
      <c r="AD339" s="18">
        <f t="shared" si="108"/>
        <v>0</v>
      </c>
      <c r="AE339" s="18">
        <f t="shared" si="108"/>
        <v>0</v>
      </c>
      <c r="AF339" s="18">
        <f t="shared" si="108"/>
        <v>0</v>
      </c>
      <c r="AG339" s="161">
        <f t="shared" si="108"/>
        <v>0</v>
      </c>
      <c r="AH339" s="162">
        <f>COUNTA(D339:J339)-X339-AJ339-SUM(Y339:AG339)-COUNTIF(D339:J339,"-")-COUNTIF(D339:J339,"★")</f>
        <v>0</v>
      </c>
      <c r="AI339" s="162">
        <f t="shared" si="104"/>
        <v>0</v>
      </c>
      <c r="AJ339" s="162">
        <f t="shared" si="105"/>
        <v>0</v>
      </c>
      <c r="AK339" s="19">
        <f t="shared" si="107"/>
        <v>0</v>
      </c>
    </row>
    <row r="340" spans="1:31" ht="16.5" customHeight="1" thickBot="1">
      <c r="A340" s="551"/>
      <c r="B340" s="551"/>
      <c r="C340" s="551"/>
      <c r="D340" s="551"/>
      <c r="E340" s="551"/>
      <c r="F340" s="551"/>
      <c r="G340" s="551"/>
      <c r="H340" s="551"/>
      <c r="I340" s="551"/>
      <c r="J340" s="551"/>
      <c r="K340" s="551"/>
      <c r="L340" s="551"/>
      <c r="M340" s="551"/>
      <c r="N340" s="551"/>
      <c r="O340" s="551"/>
      <c r="P340" s="551"/>
      <c r="Q340" s="551"/>
      <c r="R340" s="551"/>
      <c r="S340" s="551"/>
      <c r="T340" s="551"/>
      <c r="U340" s="551"/>
      <c r="V340" s="551"/>
      <c r="W340" s="551"/>
      <c r="X340" s="551"/>
      <c r="Y340" s="551"/>
      <c r="Z340" s="551"/>
      <c r="AA340" s="551"/>
      <c r="AB340" s="551"/>
      <c r="AC340" s="551"/>
      <c r="AD340" s="551"/>
      <c r="AE340" s="551"/>
    </row>
    <row r="341" spans="1:37" ht="22.5" customHeight="1" thickBot="1">
      <c r="A341" s="274" t="s">
        <v>57</v>
      </c>
      <c r="B341" s="275"/>
      <c r="C341" s="275"/>
      <c r="D341" s="275"/>
      <c r="E341" s="275"/>
      <c r="F341" s="275"/>
      <c r="G341" s="275"/>
      <c r="H341" s="275"/>
      <c r="I341" s="276"/>
      <c r="J341" s="143"/>
      <c r="K341" s="54">
        <f>SUM(K309:K339)</f>
        <v>0</v>
      </c>
      <c r="L341" s="55">
        <f aca="true" t="shared" si="109" ref="L341:AK341">SUM(L309:L339)</f>
        <v>0</v>
      </c>
      <c r="M341" s="55">
        <f t="shared" si="109"/>
        <v>0</v>
      </c>
      <c r="N341" s="55">
        <f t="shared" si="109"/>
        <v>0</v>
      </c>
      <c r="O341" s="55">
        <f t="shared" si="109"/>
        <v>0</v>
      </c>
      <c r="P341" s="55">
        <f t="shared" si="109"/>
        <v>0</v>
      </c>
      <c r="Q341" s="55">
        <f t="shared" si="109"/>
        <v>0</v>
      </c>
      <c r="R341" s="55">
        <f t="shared" si="109"/>
        <v>0</v>
      </c>
      <c r="S341" s="55">
        <f t="shared" si="109"/>
        <v>0</v>
      </c>
      <c r="T341" s="55">
        <f t="shared" si="109"/>
        <v>0</v>
      </c>
      <c r="U341" s="55">
        <f t="shared" si="109"/>
        <v>0</v>
      </c>
      <c r="V341" s="55">
        <f t="shared" si="109"/>
        <v>0</v>
      </c>
      <c r="W341" s="55">
        <f t="shared" si="109"/>
        <v>0</v>
      </c>
      <c r="X341" s="56">
        <f t="shared" si="109"/>
        <v>0</v>
      </c>
      <c r="Y341" s="57">
        <f t="shared" si="109"/>
        <v>0</v>
      </c>
      <c r="Z341" s="55">
        <f t="shared" si="109"/>
        <v>0</v>
      </c>
      <c r="AA341" s="55">
        <f t="shared" si="109"/>
        <v>0</v>
      </c>
      <c r="AB341" s="55">
        <f t="shared" si="109"/>
        <v>0</v>
      </c>
      <c r="AC341" s="55">
        <f t="shared" si="109"/>
        <v>0</v>
      </c>
      <c r="AD341" s="55">
        <f t="shared" si="109"/>
        <v>0</v>
      </c>
      <c r="AE341" s="55">
        <f t="shared" si="109"/>
        <v>0</v>
      </c>
      <c r="AF341" s="55">
        <f t="shared" si="109"/>
        <v>0</v>
      </c>
      <c r="AG341" s="55">
        <f t="shared" si="109"/>
        <v>0</v>
      </c>
      <c r="AH341" s="55">
        <f t="shared" si="109"/>
        <v>0</v>
      </c>
      <c r="AI341" s="55">
        <f>SUM(AI309:AI339)</f>
        <v>0</v>
      </c>
      <c r="AJ341" s="55">
        <f t="shared" si="109"/>
        <v>0</v>
      </c>
      <c r="AK341" s="56">
        <f t="shared" si="109"/>
        <v>0</v>
      </c>
    </row>
    <row r="342" spans="1:31" ht="16.5" customHeight="1">
      <c r="A342" s="277" t="s">
        <v>206</v>
      </c>
      <c r="B342" s="277"/>
      <c r="C342" s="277"/>
      <c r="D342" s="277"/>
      <c r="E342" s="277"/>
      <c r="F342" s="277"/>
      <c r="G342" s="277"/>
      <c r="H342" s="277"/>
      <c r="I342" s="277"/>
      <c r="J342" s="277"/>
      <c r="K342" s="277"/>
      <c r="L342" s="277"/>
      <c r="M342" s="277"/>
      <c r="N342" s="277"/>
      <c r="O342" s="277"/>
      <c r="P342" s="277"/>
      <c r="Q342" s="277"/>
      <c r="R342" s="277"/>
      <c r="S342" s="277"/>
      <c r="T342" s="277"/>
      <c r="U342" s="277"/>
      <c r="V342" s="277"/>
      <c r="W342" s="277"/>
      <c r="X342" s="277"/>
      <c r="Y342" s="277"/>
      <c r="Z342" s="277"/>
      <c r="AA342" s="277"/>
      <c r="AB342" s="277"/>
      <c r="AC342" s="277"/>
      <c r="AD342" s="277"/>
      <c r="AE342" s="277"/>
    </row>
    <row r="343" spans="3:37" ht="22.5" customHeight="1">
      <c r="C343" s="138" t="str">
        <f>C1</f>
        <v>平成22年度　教育課程実施計画</v>
      </c>
      <c r="D343" s="139"/>
      <c r="E343" s="139"/>
      <c r="F343" s="139"/>
      <c r="G343" s="139"/>
      <c r="H343" s="139"/>
      <c r="I343" s="139"/>
      <c r="J343" s="139"/>
      <c r="W343" s="258" t="str">
        <f>+'時間割入力表②'!$E$1</f>
        <v>○○立△△</v>
      </c>
      <c r="X343" s="258"/>
      <c r="Y343" s="258"/>
      <c r="Z343" s="258"/>
      <c r="AA343" s="258"/>
      <c r="AB343" s="258"/>
      <c r="AC343" s="38" t="s">
        <v>163</v>
      </c>
      <c r="AD343" s="38"/>
      <c r="AE343" s="38"/>
      <c r="AF343" s="38" t="s">
        <v>73</v>
      </c>
      <c r="AG343" s="85">
        <f>+'時間割入力表②'!$B$2</f>
        <v>0</v>
      </c>
      <c r="AH343" s="38" t="s">
        <v>74</v>
      </c>
      <c r="AI343" s="38"/>
      <c r="AJ343" s="85">
        <f>+$AJ$1</f>
      </c>
      <c r="AK343" s="38">
        <f>+$AK$1</f>
      </c>
    </row>
    <row r="344" spans="4:10" ht="16.5" customHeight="1" thickBot="1">
      <c r="D344" s="139"/>
      <c r="E344" s="139"/>
      <c r="F344" s="139"/>
      <c r="G344" s="139"/>
      <c r="H344" s="139"/>
      <c r="I344" s="139"/>
      <c r="J344" s="139"/>
    </row>
    <row r="345" spans="1:37" s="35" customFormat="1" ht="16.5" customHeight="1">
      <c r="A345" s="286" t="s">
        <v>66</v>
      </c>
      <c r="B345" s="287"/>
      <c r="C345" s="287"/>
      <c r="D345" s="271" t="s">
        <v>386</v>
      </c>
      <c r="E345" s="272"/>
      <c r="F345" s="272"/>
      <c r="G345" s="272"/>
      <c r="H345" s="272"/>
      <c r="I345" s="272"/>
      <c r="J345" s="273"/>
      <c r="K345" s="283" t="s">
        <v>157</v>
      </c>
      <c r="L345" s="284"/>
      <c r="M345" s="284"/>
      <c r="N345" s="284"/>
      <c r="O345" s="284"/>
      <c r="P345" s="284"/>
      <c r="Q345" s="284"/>
      <c r="R345" s="284"/>
      <c r="S345" s="285"/>
      <c r="T345" s="39" t="s">
        <v>49</v>
      </c>
      <c r="U345" s="39" t="s">
        <v>101</v>
      </c>
      <c r="V345" s="39" t="s">
        <v>260</v>
      </c>
      <c r="W345" s="39" t="s">
        <v>50</v>
      </c>
      <c r="X345" s="281" t="s">
        <v>19</v>
      </c>
      <c r="Y345" s="269" t="s">
        <v>161</v>
      </c>
      <c r="Z345" s="270"/>
      <c r="AA345" s="83" t="s">
        <v>162</v>
      </c>
      <c r="AB345" s="288" t="s">
        <v>15</v>
      </c>
      <c r="AC345" s="288"/>
      <c r="AD345" s="288"/>
      <c r="AE345" s="288"/>
      <c r="AF345" s="288"/>
      <c r="AG345" s="259" t="s">
        <v>53</v>
      </c>
      <c r="AH345" s="285"/>
      <c r="AI345" s="40" t="s">
        <v>134</v>
      </c>
      <c r="AJ345" s="40" t="s">
        <v>54</v>
      </c>
      <c r="AK345" s="281" t="s">
        <v>56</v>
      </c>
    </row>
    <row r="346" spans="1:37" s="43" customFormat="1" ht="16.5" customHeight="1" thickBot="1">
      <c r="A346" s="41" t="s">
        <v>3</v>
      </c>
      <c r="B346" s="7" t="s">
        <v>52</v>
      </c>
      <c r="C346" s="7" t="s">
        <v>39</v>
      </c>
      <c r="D346" s="140" t="s">
        <v>373</v>
      </c>
      <c r="E346" s="140" t="s">
        <v>375</v>
      </c>
      <c r="F346" s="140" t="s">
        <v>377</v>
      </c>
      <c r="G346" s="140" t="s">
        <v>379</v>
      </c>
      <c r="H346" s="140" t="s">
        <v>381</v>
      </c>
      <c r="I346" s="140" t="s">
        <v>389</v>
      </c>
      <c r="J346" s="145" t="s">
        <v>385</v>
      </c>
      <c r="K346" s="41" t="s">
        <v>46</v>
      </c>
      <c r="L346" s="7" t="s">
        <v>47</v>
      </c>
      <c r="M346" s="7" t="s">
        <v>154</v>
      </c>
      <c r="N346" s="7" t="s">
        <v>48</v>
      </c>
      <c r="O346" s="7" t="s">
        <v>99</v>
      </c>
      <c r="P346" s="7" t="s">
        <v>97</v>
      </c>
      <c r="Q346" s="7" t="s">
        <v>155</v>
      </c>
      <c r="R346" s="7" t="s">
        <v>156</v>
      </c>
      <c r="S346" s="7" t="s">
        <v>98</v>
      </c>
      <c r="T346" s="7" t="s">
        <v>49</v>
      </c>
      <c r="U346" s="7" t="s">
        <v>51</v>
      </c>
      <c r="V346" s="7" t="s">
        <v>260</v>
      </c>
      <c r="W346" s="7" t="s">
        <v>50</v>
      </c>
      <c r="X346" s="282"/>
      <c r="Y346" s="41" t="s">
        <v>158</v>
      </c>
      <c r="Z346" s="65" t="s">
        <v>159</v>
      </c>
      <c r="AA346" s="65" t="s">
        <v>160</v>
      </c>
      <c r="AB346" s="7" t="s">
        <v>102</v>
      </c>
      <c r="AC346" s="7" t="s">
        <v>103</v>
      </c>
      <c r="AD346" s="7" t="s">
        <v>104</v>
      </c>
      <c r="AE346" s="7" t="s">
        <v>105</v>
      </c>
      <c r="AF346" s="7" t="s">
        <v>106</v>
      </c>
      <c r="AG346" s="7" t="s">
        <v>196</v>
      </c>
      <c r="AH346" s="7" t="s">
        <v>148</v>
      </c>
      <c r="AI346" s="7" t="s">
        <v>191</v>
      </c>
      <c r="AJ346" s="7" t="s">
        <v>88</v>
      </c>
      <c r="AK346" s="282"/>
    </row>
    <row r="347" spans="1:37" ht="16.5" customHeight="1">
      <c r="A347" s="12">
        <f>+'行事入力表①'!C347</f>
        <v>1</v>
      </c>
      <c r="B347" s="13" t="str">
        <f>+'行事入力表①'!D347</f>
        <v>土</v>
      </c>
      <c r="C347" s="14" t="str">
        <f>+'行事入力表①'!E347</f>
        <v>元旦</v>
      </c>
      <c r="D347" s="133" t="s">
        <v>149</v>
      </c>
      <c r="E347" s="133" t="s">
        <v>149</v>
      </c>
      <c r="F347" s="133" t="s">
        <v>149</v>
      </c>
      <c r="G347" s="133" t="s">
        <v>371</v>
      </c>
      <c r="H347" s="133" t="s">
        <v>149</v>
      </c>
      <c r="I347" s="133" t="s">
        <v>371</v>
      </c>
      <c r="J347" s="224" t="s">
        <v>371</v>
      </c>
      <c r="K347" s="146">
        <f>COUNTIF($D347:$J347,K$4)</f>
        <v>0</v>
      </c>
      <c r="L347" s="14">
        <f aca="true" t="shared" si="110" ref="L347:W362">COUNTIF($D347:$J347,L$4)</f>
        <v>0</v>
      </c>
      <c r="M347" s="14">
        <f t="shared" si="110"/>
        <v>0</v>
      </c>
      <c r="N347" s="14">
        <f t="shared" si="110"/>
        <v>0</v>
      </c>
      <c r="O347" s="14">
        <f t="shared" si="110"/>
        <v>0</v>
      </c>
      <c r="P347" s="14">
        <f t="shared" si="110"/>
        <v>0</v>
      </c>
      <c r="Q347" s="14">
        <f t="shared" si="110"/>
        <v>0</v>
      </c>
      <c r="R347" s="14">
        <f t="shared" si="110"/>
        <v>0</v>
      </c>
      <c r="S347" s="14">
        <f t="shared" si="110"/>
        <v>0</v>
      </c>
      <c r="T347" s="14">
        <f t="shared" si="110"/>
        <v>0</v>
      </c>
      <c r="U347" s="14">
        <f t="shared" si="110"/>
        <v>0</v>
      </c>
      <c r="V347" s="14">
        <f t="shared" si="110"/>
        <v>0</v>
      </c>
      <c r="W347" s="84">
        <f t="shared" si="110"/>
        <v>0</v>
      </c>
      <c r="X347" s="15">
        <f>SUM(K347:W347)</f>
        <v>0</v>
      </c>
      <c r="Y347" s="146">
        <f>COUNTIF($D347:$J347,Y$4)</f>
        <v>0</v>
      </c>
      <c r="Z347" s="14">
        <f aca="true" t="shared" si="111" ref="Z347:AG362">COUNTIF($D347:$J347,Z$4)</f>
        <v>0</v>
      </c>
      <c r="AA347" s="14">
        <f t="shared" si="111"/>
        <v>0</v>
      </c>
      <c r="AB347" s="14">
        <f t="shared" si="111"/>
        <v>0</v>
      </c>
      <c r="AC347" s="14">
        <f t="shared" si="111"/>
        <v>0</v>
      </c>
      <c r="AD347" s="14">
        <f t="shared" si="111"/>
        <v>0</v>
      </c>
      <c r="AE347" s="14">
        <f t="shared" si="111"/>
        <v>0</v>
      </c>
      <c r="AF347" s="14">
        <f t="shared" si="111"/>
        <v>0</v>
      </c>
      <c r="AG347" s="84">
        <f t="shared" si="111"/>
        <v>0</v>
      </c>
      <c r="AH347" s="10">
        <f>COUNTA(D347:J347)-X347-AJ347-SUM(Y347:AG347)-COUNTIF(D347:J347,"-")-COUNTIF(D347:J347,"★")</f>
        <v>0</v>
      </c>
      <c r="AI347" s="10">
        <f>COUNTIF(D347:J347,"★")</f>
        <v>0</v>
      </c>
      <c r="AJ347" s="10">
        <f>COUNTIF($D347:$J347,AJ$4)+COUNTIF($D347:$J347,"臨")</f>
        <v>0</v>
      </c>
      <c r="AK347" s="11">
        <f>+X347+SUM(Y347:AH347)</f>
        <v>0</v>
      </c>
    </row>
    <row r="348" spans="1:37" ht="16.5" customHeight="1">
      <c r="A348" s="12">
        <f>+'行事入力表①'!C348</f>
        <v>2</v>
      </c>
      <c r="B348" s="13" t="str">
        <f>+'行事入力表①'!D348</f>
        <v>日</v>
      </c>
      <c r="C348" s="14">
        <f>+'行事入力表①'!E348</f>
        <v>0</v>
      </c>
      <c r="D348" s="133" t="s">
        <v>371</v>
      </c>
      <c r="E348" s="133" t="s">
        <v>149</v>
      </c>
      <c r="F348" s="133" t="s">
        <v>371</v>
      </c>
      <c r="G348" s="133" t="s">
        <v>369</v>
      </c>
      <c r="H348" s="133" t="s">
        <v>371</v>
      </c>
      <c r="I348" s="133" t="s">
        <v>149</v>
      </c>
      <c r="J348" s="133" t="s">
        <v>371</v>
      </c>
      <c r="K348" s="146">
        <f aca="true" t="shared" si="112" ref="K348:W377">COUNTIF($D348:$J348,K$4)</f>
        <v>0</v>
      </c>
      <c r="L348" s="14">
        <f t="shared" si="110"/>
        <v>0</v>
      </c>
      <c r="M348" s="14">
        <f t="shared" si="110"/>
        <v>0</v>
      </c>
      <c r="N348" s="14">
        <f t="shared" si="110"/>
        <v>0</v>
      </c>
      <c r="O348" s="14">
        <f t="shared" si="110"/>
        <v>0</v>
      </c>
      <c r="P348" s="14">
        <f t="shared" si="110"/>
        <v>0</v>
      </c>
      <c r="Q348" s="14">
        <f t="shared" si="110"/>
        <v>0</v>
      </c>
      <c r="R348" s="14">
        <f t="shared" si="110"/>
        <v>0</v>
      </c>
      <c r="S348" s="14">
        <f t="shared" si="110"/>
        <v>0</v>
      </c>
      <c r="T348" s="14">
        <f t="shared" si="110"/>
        <v>0</v>
      </c>
      <c r="U348" s="14">
        <f t="shared" si="110"/>
        <v>0</v>
      </c>
      <c r="V348" s="14">
        <f t="shared" si="110"/>
        <v>0</v>
      </c>
      <c r="W348" s="84">
        <f t="shared" si="110"/>
        <v>0</v>
      </c>
      <c r="X348" s="15">
        <f aca="true" t="shared" si="113" ref="X348:X377">SUM(K348:W348)</f>
        <v>0</v>
      </c>
      <c r="Y348" s="146">
        <f aca="true" t="shared" si="114" ref="Y348:AG376">COUNTIF($D348:$J348,Y$4)</f>
        <v>0</v>
      </c>
      <c r="Z348" s="14">
        <f t="shared" si="111"/>
        <v>0</v>
      </c>
      <c r="AA348" s="14">
        <f t="shared" si="111"/>
        <v>0</v>
      </c>
      <c r="AB348" s="14">
        <f t="shared" si="111"/>
        <v>0</v>
      </c>
      <c r="AC348" s="14">
        <f t="shared" si="111"/>
        <v>0</v>
      </c>
      <c r="AD348" s="14">
        <f t="shared" si="111"/>
        <v>0</v>
      </c>
      <c r="AE348" s="14">
        <f t="shared" si="111"/>
        <v>0</v>
      </c>
      <c r="AF348" s="14">
        <f t="shared" si="111"/>
        <v>0</v>
      </c>
      <c r="AG348" s="84">
        <f t="shared" si="111"/>
        <v>0</v>
      </c>
      <c r="AH348" s="10">
        <f aca="true" t="shared" si="115" ref="AH348:AH376">COUNTA(D348:J348)-X348-AJ348-SUM(Y348:AG348)-COUNTIF(D348:J348,"-")-COUNTIF(D348:J348,"★")</f>
        <v>0</v>
      </c>
      <c r="AI348" s="10">
        <f aca="true" t="shared" si="116" ref="AI348:AI377">COUNTIF(D348:J348,"★")</f>
        <v>0</v>
      </c>
      <c r="AJ348" s="10">
        <f aca="true" t="shared" si="117" ref="AJ348:AJ377">COUNTIF($D348:$J348,AJ$4)+COUNTIF($D348:$J348,"臨")</f>
        <v>0</v>
      </c>
      <c r="AK348" s="11">
        <f aca="true" t="shared" si="118" ref="AK348:AK359">+X348+SUM(Y348:AH348)</f>
        <v>0</v>
      </c>
    </row>
    <row r="349" spans="1:37" ht="16.5" customHeight="1">
      <c r="A349" s="12">
        <f>+'行事入力表①'!C349</f>
        <v>3</v>
      </c>
      <c r="B349" s="13" t="str">
        <f>+'行事入力表①'!D349</f>
        <v>月</v>
      </c>
      <c r="C349" s="14">
        <f>+'行事入力表①'!E349</f>
        <v>0</v>
      </c>
      <c r="D349" s="133" t="s">
        <v>149</v>
      </c>
      <c r="E349" s="133" t="s">
        <v>149</v>
      </c>
      <c r="F349" s="133" t="s">
        <v>369</v>
      </c>
      <c r="G349" s="133" t="s">
        <v>371</v>
      </c>
      <c r="H349" s="133" t="s">
        <v>149</v>
      </c>
      <c r="I349" s="133" t="s">
        <v>371</v>
      </c>
      <c r="J349" s="224" t="s">
        <v>371</v>
      </c>
      <c r="K349" s="146">
        <f t="shared" si="112"/>
        <v>0</v>
      </c>
      <c r="L349" s="14">
        <f t="shared" si="110"/>
        <v>0</v>
      </c>
      <c r="M349" s="14">
        <f t="shared" si="110"/>
        <v>0</v>
      </c>
      <c r="N349" s="14">
        <f t="shared" si="110"/>
        <v>0</v>
      </c>
      <c r="O349" s="14">
        <f t="shared" si="110"/>
        <v>0</v>
      </c>
      <c r="P349" s="14">
        <f t="shared" si="110"/>
        <v>0</v>
      </c>
      <c r="Q349" s="14">
        <f t="shared" si="110"/>
        <v>0</v>
      </c>
      <c r="R349" s="14">
        <f t="shared" si="110"/>
        <v>0</v>
      </c>
      <c r="S349" s="14">
        <f t="shared" si="110"/>
        <v>0</v>
      </c>
      <c r="T349" s="14">
        <f t="shared" si="110"/>
        <v>0</v>
      </c>
      <c r="U349" s="14">
        <f t="shared" si="110"/>
        <v>0</v>
      </c>
      <c r="V349" s="14">
        <f t="shared" si="110"/>
        <v>0</v>
      </c>
      <c r="W349" s="84">
        <f t="shared" si="110"/>
        <v>0</v>
      </c>
      <c r="X349" s="15">
        <f t="shared" si="113"/>
        <v>0</v>
      </c>
      <c r="Y349" s="146">
        <f t="shared" si="114"/>
        <v>0</v>
      </c>
      <c r="Z349" s="14">
        <f t="shared" si="111"/>
        <v>0</v>
      </c>
      <c r="AA349" s="14">
        <f t="shared" si="111"/>
        <v>0</v>
      </c>
      <c r="AB349" s="14">
        <f t="shared" si="111"/>
        <v>0</v>
      </c>
      <c r="AC349" s="14">
        <f t="shared" si="111"/>
        <v>0</v>
      </c>
      <c r="AD349" s="14">
        <f t="shared" si="111"/>
        <v>0</v>
      </c>
      <c r="AE349" s="14">
        <f t="shared" si="111"/>
        <v>0</v>
      </c>
      <c r="AF349" s="14">
        <f t="shared" si="111"/>
        <v>0</v>
      </c>
      <c r="AG349" s="84">
        <f t="shared" si="111"/>
        <v>0</v>
      </c>
      <c r="AH349" s="10">
        <f t="shared" si="115"/>
        <v>0</v>
      </c>
      <c r="AI349" s="10">
        <f t="shared" si="116"/>
        <v>0</v>
      </c>
      <c r="AJ349" s="10">
        <f t="shared" si="117"/>
        <v>0</v>
      </c>
      <c r="AK349" s="11">
        <f t="shared" si="118"/>
        <v>0</v>
      </c>
    </row>
    <row r="350" spans="1:37" ht="16.5" customHeight="1">
      <c r="A350" s="12">
        <f>+'行事入力表①'!C350</f>
        <v>4</v>
      </c>
      <c r="B350" s="13" t="str">
        <f>+'行事入力表①'!D350</f>
        <v>火</v>
      </c>
      <c r="C350" s="14">
        <f>+'行事入力表①'!E350</f>
        <v>0</v>
      </c>
      <c r="D350" s="133" t="s">
        <v>371</v>
      </c>
      <c r="E350" s="133" t="s">
        <v>149</v>
      </c>
      <c r="F350" s="133" t="s">
        <v>371</v>
      </c>
      <c r="G350" s="133" t="s">
        <v>369</v>
      </c>
      <c r="H350" s="133" t="s">
        <v>371</v>
      </c>
      <c r="I350" s="133" t="s">
        <v>149</v>
      </c>
      <c r="J350" s="133" t="s">
        <v>371</v>
      </c>
      <c r="K350" s="146">
        <f t="shared" si="112"/>
        <v>0</v>
      </c>
      <c r="L350" s="14">
        <f t="shared" si="110"/>
        <v>0</v>
      </c>
      <c r="M350" s="14">
        <f t="shared" si="110"/>
        <v>0</v>
      </c>
      <c r="N350" s="14">
        <f t="shared" si="110"/>
        <v>0</v>
      </c>
      <c r="O350" s="14">
        <f t="shared" si="110"/>
        <v>0</v>
      </c>
      <c r="P350" s="14">
        <f t="shared" si="110"/>
        <v>0</v>
      </c>
      <c r="Q350" s="14">
        <f t="shared" si="110"/>
        <v>0</v>
      </c>
      <c r="R350" s="14">
        <f t="shared" si="110"/>
        <v>0</v>
      </c>
      <c r="S350" s="14">
        <f t="shared" si="110"/>
        <v>0</v>
      </c>
      <c r="T350" s="14">
        <f t="shared" si="110"/>
        <v>0</v>
      </c>
      <c r="U350" s="14">
        <f t="shared" si="110"/>
        <v>0</v>
      </c>
      <c r="V350" s="14">
        <f t="shared" si="110"/>
        <v>0</v>
      </c>
      <c r="W350" s="84">
        <f t="shared" si="110"/>
        <v>0</v>
      </c>
      <c r="X350" s="15">
        <f t="shared" si="113"/>
        <v>0</v>
      </c>
      <c r="Y350" s="146">
        <f t="shared" si="114"/>
        <v>0</v>
      </c>
      <c r="Z350" s="14">
        <f t="shared" si="111"/>
        <v>0</v>
      </c>
      <c r="AA350" s="14">
        <f t="shared" si="111"/>
        <v>0</v>
      </c>
      <c r="AB350" s="14">
        <f t="shared" si="111"/>
        <v>0</v>
      </c>
      <c r="AC350" s="14">
        <f t="shared" si="111"/>
        <v>0</v>
      </c>
      <c r="AD350" s="14">
        <f t="shared" si="111"/>
        <v>0</v>
      </c>
      <c r="AE350" s="14">
        <f t="shared" si="111"/>
        <v>0</v>
      </c>
      <c r="AF350" s="14">
        <f t="shared" si="111"/>
        <v>0</v>
      </c>
      <c r="AG350" s="84">
        <f t="shared" si="111"/>
        <v>0</v>
      </c>
      <c r="AH350" s="10">
        <f t="shared" si="115"/>
        <v>0</v>
      </c>
      <c r="AI350" s="10">
        <f t="shared" si="116"/>
        <v>0</v>
      </c>
      <c r="AJ350" s="10">
        <f t="shared" si="117"/>
        <v>0</v>
      </c>
      <c r="AK350" s="11">
        <f t="shared" si="118"/>
        <v>0</v>
      </c>
    </row>
    <row r="351" spans="1:37" ht="16.5" customHeight="1">
      <c r="A351" s="12">
        <f>+'行事入力表①'!C351</f>
        <v>5</v>
      </c>
      <c r="B351" s="13" t="str">
        <f>+'行事入力表①'!D351</f>
        <v>水</v>
      </c>
      <c r="C351" s="14">
        <f>+'行事入力表①'!E351</f>
        <v>0</v>
      </c>
      <c r="D351" s="133" t="s">
        <v>149</v>
      </c>
      <c r="E351" s="133" t="s">
        <v>149</v>
      </c>
      <c r="F351" s="133" t="s">
        <v>369</v>
      </c>
      <c r="G351" s="133" t="s">
        <v>371</v>
      </c>
      <c r="H351" s="133" t="s">
        <v>149</v>
      </c>
      <c r="I351" s="133" t="s">
        <v>371</v>
      </c>
      <c r="J351" s="224" t="s">
        <v>371</v>
      </c>
      <c r="K351" s="146">
        <f t="shared" si="112"/>
        <v>0</v>
      </c>
      <c r="L351" s="14">
        <f t="shared" si="110"/>
        <v>0</v>
      </c>
      <c r="M351" s="14">
        <f t="shared" si="110"/>
        <v>0</v>
      </c>
      <c r="N351" s="14">
        <f t="shared" si="110"/>
        <v>0</v>
      </c>
      <c r="O351" s="14">
        <f t="shared" si="110"/>
        <v>0</v>
      </c>
      <c r="P351" s="14">
        <f t="shared" si="110"/>
        <v>0</v>
      </c>
      <c r="Q351" s="14">
        <f t="shared" si="110"/>
        <v>0</v>
      </c>
      <c r="R351" s="14">
        <f t="shared" si="110"/>
        <v>0</v>
      </c>
      <c r="S351" s="14">
        <f t="shared" si="110"/>
        <v>0</v>
      </c>
      <c r="T351" s="14">
        <f t="shared" si="110"/>
        <v>0</v>
      </c>
      <c r="U351" s="14">
        <f t="shared" si="110"/>
        <v>0</v>
      </c>
      <c r="V351" s="14">
        <f t="shared" si="110"/>
        <v>0</v>
      </c>
      <c r="W351" s="84">
        <f t="shared" si="110"/>
        <v>0</v>
      </c>
      <c r="X351" s="15">
        <f t="shared" si="113"/>
        <v>0</v>
      </c>
      <c r="Y351" s="146">
        <f t="shared" si="114"/>
        <v>0</v>
      </c>
      <c r="Z351" s="14">
        <f t="shared" si="111"/>
        <v>0</v>
      </c>
      <c r="AA351" s="14">
        <f t="shared" si="111"/>
        <v>0</v>
      </c>
      <c r="AB351" s="14">
        <f t="shared" si="111"/>
        <v>0</v>
      </c>
      <c r="AC351" s="14">
        <f t="shared" si="111"/>
        <v>0</v>
      </c>
      <c r="AD351" s="14">
        <f t="shared" si="111"/>
        <v>0</v>
      </c>
      <c r="AE351" s="14">
        <f t="shared" si="111"/>
        <v>0</v>
      </c>
      <c r="AF351" s="14">
        <f t="shared" si="111"/>
        <v>0</v>
      </c>
      <c r="AG351" s="84">
        <f t="shared" si="111"/>
        <v>0</v>
      </c>
      <c r="AH351" s="10">
        <f t="shared" si="115"/>
        <v>0</v>
      </c>
      <c r="AI351" s="10">
        <f t="shared" si="116"/>
        <v>0</v>
      </c>
      <c r="AJ351" s="10">
        <f t="shared" si="117"/>
        <v>0</v>
      </c>
      <c r="AK351" s="11">
        <f t="shared" si="118"/>
        <v>0</v>
      </c>
    </row>
    <row r="352" spans="1:37" ht="16.5" customHeight="1">
      <c r="A352" s="12">
        <f>+'行事入力表①'!C352</f>
        <v>6</v>
      </c>
      <c r="B352" s="13" t="str">
        <f>+'行事入力表①'!D352</f>
        <v>木</v>
      </c>
      <c r="C352" s="14">
        <f>+'行事入力表①'!E352</f>
        <v>0</v>
      </c>
      <c r="D352" s="133" t="s">
        <v>371</v>
      </c>
      <c r="E352" s="133" t="s">
        <v>149</v>
      </c>
      <c r="F352" s="133" t="s">
        <v>371</v>
      </c>
      <c r="G352" s="133" t="s">
        <v>369</v>
      </c>
      <c r="H352" s="133" t="s">
        <v>371</v>
      </c>
      <c r="I352" s="133" t="s">
        <v>149</v>
      </c>
      <c r="J352" s="133" t="s">
        <v>371</v>
      </c>
      <c r="K352" s="146">
        <f t="shared" si="112"/>
        <v>0</v>
      </c>
      <c r="L352" s="14">
        <f t="shared" si="110"/>
        <v>0</v>
      </c>
      <c r="M352" s="14">
        <f t="shared" si="110"/>
        <v>0</v>
      </c>
      <c r="N352" s="14">
        <f t="shared" si="110"/>
        <v>0</v>
      </c>
      <c r="O352" s="14">
        <f t="shared" si="110"/>
        <v>0</v>
      </c>
      <c r="P352" s="14">
        <f t="shared" si="110"/>
        <v>0</v>
      </c>
      <c r="Q352" s="14">
        <f t="shared" si="110"/>
        <v>0</v>
      </c>
      <c r="R352" s="14">
        <f t="shared" si="110"/>
        <v>0</v>
      </c>
      <c r="S352" s="14">
        <f t="shared" si="110"/>
        <v>0</v>
      </c>
      <c r="T352" s="14">
        <f t="shared" si="110"/>
        <v>0</v>
      </c>
      <c r="U352" s="14">
        <f t="shared" si="110"/>
        <v>0</v>
      </c>
      <c r="V352" s="14">
        <f t="shared" si="110"/>
        <v>0</v>
      </c>
      <c r="W352" s="84">
        <f t="shared" si="110"/>
        <v>0</v>
      </c>
      <c r="X352" s="15">
        <f t="shared" si="113"/>
        <v>0</v>
      </c>
      <c r="Y352" s="146">
        <f t="shared" si="114"/>
        <v>0</v>
      </c>
      <c r="Z352" s="14">
        <f t="shared" si="111"/>
        <v>0</v>
      </c>
      <c r="AA352" s="14">
        <f t="shared" si="111"/>
        <v>0</v>
      </c>
      <c r="AB352" s="14">
        <f t="shared" si="111"/>
        <v>0</v>
      </c>
      <c r="AC352" s="14">
        <f t="shared" si="111"/>
        <v>0</v>
      </c>
      <c r="AD352" s="14">
        <f t="shared" si="111"/>
        <v>0</v>
      </c>
      <c r="AE352" s="14">
        <f t="shared" si="111"/>
        <v>0</v>
      </c>
      <c r="AF352" s="14">
        <f t="shared" si="111"/>
        <v>0</v>
      </c>
      <c r="AG352" s="84">
        <f t="shared" si="111"/>
        <v>0</v>
      </c>
      <c r="AH352" s="10">
        <f t="shared" si="115"/>
        <v>0</v>
      </c>
      <c r="AI352" s="10">
        <f t="shared" si="116"/>
        <v>0</v>
      </c>
      <c r="AJ352" s="10">
        <f t="shared" si="117"/>
        <v>0</v>
      </c>
      <c r="AK352" s="11">
        <f t="shared" si="118"/>
        <v>0</v>
      </c>
    </row>
    <row r="353" spans="1:37" ht="16.5" customHeight="1">
      <c r="A353" s="12">
        <f>+'行事入力表①'!C353</f>
        <v>7</v>
      </c>
      <c r="B353" s="13" t="str">
        <f>+'行事入力表①'!D353</f>
        <v>金</v>
      </c>
      <c r="C353" s="14">
        <f>+'行事入力表①'!E353</f>
        <v>0</v>
      </c>
      <c r="D353" s="133" t="s">
        <v>149</v>
      </c>
      <c r="E353" s="133" t="s">
        <v>149</v>
      </c>
      <c r="F353" s="133" t="s">
        <v>369</v>
      </c>
      <c r="G353" s="133" t="s">
        <v>371</v>
      </c>
      <c r="H353" s="133" t="s">
        <v>149</v>
      </c>
      <c r="I353" s="133" t="s">
        <v>371</v>
      </c>
      <c r="J353" s="133" t="s">
        <v>371</v>
      </c>
      <c r="K353" s="146">
        <f t="shared" si="112"/>
        <v>0</v>
      </c>
      <c r="L353" s="14">
        <f t="shared" si="110"/>
        <v>0</v>
      </c>
      <c r="M353" s="14">
        <f t="shared" si="110"/>
        <v>0</v>
      </c>
      <c r="N353" s="14">
        <f t="shared" si="110"/>
        <v>0</v>
      </c>
      <c r="O353" s="14">
        <f t="shared" si="110"/>
        <v>0</v>
      </c>
      <c r="P353" s="14">
        <f t="shared" si="110"/>
        <v>0</v>
      </c>
      <c r="Q353" s="14">
        <f t="shared" si="110"/>
        <v>0</v>
      </c>
      <c r="R353" s="14">
        <f t="shared" si="110"/>
        <v>0</v>
      </c>
      <c r="S353" s="14">
        <f t="shared" si="110"/>
        <v>0</v>
      </c>
      <c r="T353" s="14">
        <f t="shared" si="110"/>
        <v>0</v>
      </c>
      <c r="U353" s="14">
        <f t="shared" si="110"/>
        <v>0</v>
      </c>
      <c r="V353" s="14">
        <f t="shared" si="110"/>
        <v>0</v>
      </c>
      <c r="W353" s="84">
        <f t="shared" si="110"/>
        <v>0</v>
      </c>
      <c r="X353" s="15">
        <f t="shared" si="113"/>
        <v>0</v>
      </c>
      <c r="Y353" s="146">
        <f t="shared" si="114"/>
        <v>0</v>
      </c>
      <c r="Z353" s="14">
        <f t="shared" si="111"/>
        <v>0</v>
      </c>
      <c r="AA353" s="14">
        <f t="shared" si="111"/>
        <v>0</v>
      </c>
      <c r="AB353" s="14">
        <f t="shared" si="111"/>
        <v>0</v>
      </c>
      <c r="AC353" s="14">
        <f t="shared" si="111"/>
        <v>0</v>
      </c>
      <c r="AD353" s="14">
        <f t="shared" si="111"/>
        <v>0</v>
      </c>
      <c r="AE353" s="14">
        <f t="shared" si="111"/>
        <v>0</v>
      </c>
      <c r="AF353" s="14">
        <f t="shared" si="111"/>
        <v>0</v>
      </c>
      <c r="AG353" s="84">
        <f t="shared" si="111"/>
        <v>0</v>
      </c>
      <c r="AH353" s="10">
        <f t="shared" si="115"/>
        <v>0</v>
      </c>
      <c r="AI353" s="10">
        <f t="shared" si="116"/>
        <v>0</v>
      </c>
      <c r="AJ353" s="10">
        <f t="shared" si="117"/>
        <v>0</v>
      </c>
      <c r="AK353" s="11">
        <f t="shared" si="118"/>
        <v>0</v>
      </c>
    </row>
    <row r="354" spans="1:37" ht="16.5" customHeight="1">
      <c r="A354" s="12">
        <f>+'行事入力表①'!C354</f>
        <v>8</v>
      </c>
      <c r="B354" s="13" t="str">
        <f>+'行事入力表①'!D354</f>
        <v>土</v>
      </c>
      <c r="C354" s="14">
        <f>+'行事入力表①'!E354</f>
        <v>0</v>
      </c>
      <c r="D354" s="133" t="s">
        <v>371</v>
      </c>
      <c r="E354" s="133" t="s">
        <v>149</v>
      </c>
      <c r="F354" s="133" t="s">
        <v>371</v>
      </c>
      <c r="G354" s="133" t="s">
        <v>369</v>
      </c>
      <c r="H354" s="133" t="s">
        <v>371</v>
      </c>
      <c r="I354" s="133" t="s">
        <v>149</v>
      </c>
      <c r="J354" s="224" t="s">
        <v>371</v>
      </c>
      <c r="K354" s="146">
        <f t="shared" si="112"/>
        <v>0</v>
      </c>
      <c r="L354" s="14">
        <f t="shared" si="110"/>
        <v>0</v>
      </c>
      <c r="M354" s="14">
        <f t="shared" si="110"/>
        <v>0</v>
      </c>
      <c r="N354" s="14">
        <f t="shared" si="110"/>
        <v>0</v>
      </c>
      <c r="O354" s="14">
        <f t="shared" si="110"/>
        <v>0</v>
      </c>
      <c r="P354" s="14">
        <f t="shared" si="110"/>
        <v>0</v>
      </c>
      <c r="Q354" s="14">
        <f t="shared" si="110"/>
        <v>0</v>
      </c>
      <c r="R354" s="14">
        <f t="shared" si="110"/>
        <v>0</v>
      </c>
      <c r="S354" s="14">
        <f t="shared" si="110"/>
        <v>0</v>
      </c>
      <c r="T354" s="14">
        <f t="shared" si="110"/>
        <v>0</v>
      </c>
      <c r="U354" s="14">
        <f t="shared" si="110"/>
        <v>0</v>
      </c>
      <c r="V354" s="14">
        <f t="shared" si="110"/>
        <v>0</v>
      </c>
      <c r="W354" s="84">
        <f t="shared" si="110"/>
        <v>0</v>
      </c>
      <c r="X354" s="15">
        <f t="shared" si="113"/>
        <v>0</v>
      </c>
      <c r="Y354" s="146">
        <f t="shared" si="114"/>
        <v>0</v>
      </c>
      <c r="Z354" s="14">
        <f t="shared" si="111"/>
        <v>0</v>
      </c>
      <c r="AA354" s="14">
        <f t="shared" si="111"/>
        <v>0</v>
      </c>
      <c r="AB354" s="14">
        <f t="shared" si="111"/>
        <v>0</v>
      </c>
      <c r="AC354" s="14">
        <f t="shared" si="111"/>
        <v>0</v>
      </c>
      <c r="AD354" s="14">
        <f t="shared" si="111"/>
        <v>0</v>
      </c>
      <c r="AE354" s="14">
        <f t="shared" si="111"/>
        <v>0</v>
      </c>
      <c r="AF354" s="14">
        <f t="shared" si="111"/>
        <v>0</v>
      </c>
      <c r="AG354" s="84">
        <f t="shared" si="111"/>
        <v>0</v>
      </c>
      <c r="AH354" s="10">
        <f t="shared" si="115"/>
        <v>0</v>
      </c>
      <c r="AI354" s="10">
        <f t="shared" si="116"/>
        <v>0</v>
      </c>
      <c r="AJ354" s="10">
        <f t="shared" si="117"/>
        <v>0</v>
      </c>
      <c r="AK354" s="11">
        <f t="shared" si="118"/>
        <v>0</v>
      </c>
    </row>
    <row r="355" spans="1:37" ht="16.5" customHeight="1">
      <c r="A355" s="12">
        <f>+'行事入力表①'!C355</f>
        <v>9</v>
      </c>
      <c r="B355" s="13" t="str">
        <f>+'行事入力表①'!D355</f>
        <v>日</v>
      </c>
      <c r="C355" s="14">
        <f>+'行事入力表①'!E355</f>
        <v>0</v>
      </c>
      <c r="D355" s="133" t="s">
        <v>149</v>
      </c>
      <c r="E355" s="133" t="s">
        <v>149</v>
      </c>
      <c r="F355" s="133" t="s">
        <v>369</v>
      </c>
      <c r="G355" s="133" t="s">
        <v>371</v>
      </c>
      <c r="H355" s="133" t="s">
        <v>149</v>
      </c>
      <c r="I355" s="133" t="s">
        <v>371</v>
      </c>
      <c r="J355" s="224" t="s">
        <v>371</v>
      </c>
      <c r="K355" s="146">
        <f t="shared" si="112"/>
        <v>0</v>
      </c>
      <c r="L355" s="14">
        <f t="shared" si="110"/>
        <v>0</v>
      </c>
      <c r="M355" s="14">
        <f t="shared" si="110"/>
        <v>0</v>
      </c>
      <c r="N355" s="14">
        <f t="shared" si="110"/>
        <v>0</v>
      </c>
      <c r="O355" s="14">
        <f t="shared" si="110"/>
        <v>0</v>
      </c>
      <c r="P355" s="14">
        <f t="shared" si="110"/>
        <v>0</v>
      </c>
      <c r="Q355" s="14">
        <f t="shared" si="110"/>
        <v>0</v>
      </c>
      <c r="R355" s="14">
        <f t="shared" si="110"/>
        <v>0</v>
      </c>
      <c r="S355" s="14">
        <f t="shared" si="110"/>
        <v>0</v>
      </c>
      <c r="T355" s="14">
        <f t="shared" si="110"/>
        <v>0</v>
      </c>
      <c r="U355" s="14">
        <f t="shared" si="110"/>
        <v>0</v>
      </c>
      <c r="V355" s="14">
        <f t="shared" si="110"/>
        <v>0</v>
      </c>
      <c r="W355" s="84">
        <f t="shared" si="110"/>
        <v>0</v>
      </c>
      <c r="X355" s="15">
        <f t="shared" si="113"/>
        <v>0</v>
      </c>
      <c r="Y355" s="146">
        <f t="shared" si="114"/>
        <v>0</v>
      </c>
      <c r="Z355" s="14">
        <f t="shared" si="111"/>
        <v>0</v>
      </c>
      <c r="AA355" s="14">
        <f t="shared" si="111"/>
        <v>0</v>
      </c>
      <c r="AB355" s="14">
        <f t="shared" si="111"/>
        <v>0</v>
      </c>
      <c r="AC355" s="14">
        <f t="shared" si="111"/>
        <v>0</v>
      </c>
      <c r="AD355" s="14">
        <f t="shared" si="111"/>
        <v>0</v>
      </c>
      <c r="AE355" s="14">
        <f t="shared" si="111"/>
        <v>0</v>
      </c>
      <c r="AF355" s="14">
        <f t="shared" si="111"/>
        <v>0</v>
      </c>
      <c r="AG355" s="84">
        <f t="shared" si="111"/>
        <v>0</v>
      </c>
      <c r="AH355" s="10">
        <f t="shared" si="115"/>
        <v>0</v>
      </c>
      <c r="AI355" s="10">
        <f t="shared" si="116"/>
        <v>0</v>
      </c>
      <c r="AJ355" s="10">
        <f t="shared" si="117"/>
        <v>0</v>
      </c>
      <c r="AK355" s="11">
        <f t="shared" si="118"/>
        <v>0</v>
      </c>
    </row>
    <row r="356" spans="1:37" ht="16.5" customHeight="1">
      <c r="A356" s="12">
        <f>+'行事入力表①'!C356</f>
        <v>10</v>
      </c>
      <c r="B356" s="13" t="str">
        <f>+'行事入力表①'!D356</f>
        <v>月</v>
      </c>
      <c r="C356" s="14" t="str">
        <f>+'行事入力表①'!E356</f>
        <v>成人の日</v>
      </c>
      <c r="D356" s="133" t="s">
        <v>371</v>
      </c>
      <c r="E356" s="133" t="s">
        <v>149</v>
      </c>
      <c r="F356" s="133" t="s">
        <v>371</v>
      </c>
      <c r="G356" s="133" t="s">
        <v>369</v>
      </c>
      <c r="H356" s="133" t="s">
        <v>371</v>
      </c>
      <c r="I356" s="133" t="s">
        <v>149</v>
      </c>
      <c r="J356" s="133" t="s">
        <v>371</v>
      </c>
      <c r="K356" s="146">
        <f t="shared" si="112"/>
        <v>0</v>
      </c>
      <c r="L356" s="14">
        <f t="shared" si="110"/>
        <v>0</v>
      </c>
      <c r="M356" s="14">
        <f t="shared" si="110"/>
        <v>0</v>
      </c>
      <c r="N356" s="14">
        <f t="shared" si="110"/>
        <v>0</v>
      </c>
      <c r="O356" s="14">
        <f t="shared" si="110"/>
        <v>0</v>
      </c>
      <c r="P356" s="14">
        <f t="shared" si="110"/>
        <v>0</v>
      </c>
      <c r="Q356" s="14">
        <f t="shared" si="110"/>
        <v>0</v>
      </c>
      <c r="R356" s="14">
        <f t="shared" si="110"/>
        <v>0</v>
      </c>
      <c r="S356" s="14">
        <f t="shared" si="110"/>
        <v>0</v>
      </c>
      <c r="T356" s="14">
        <f t="shared" si="110"/>
        <v>0</v>
      </c>
      <c r="U356" s="14">
        <f t="shared" si="110"/>
        <v>0</v>
      </c>
      <c r="V356" s="14">
        <f t="shared" si="110"/>
        <v>0</v>
      </c>
      <c r="W356" s="84">
        <f t="shared" si="110"/>
        <v>0</v>
      </c>
      <c r="X356" s="15">
        <f t="shared" si="113"/>
        <v>0</v>
      </c>
      <c r="Y356" s="146">
        <f t="shared" si="114"/>
        <v>0</v>
      </c>
      <c r="Z356" s="14">
        <f t="shared" si="111"/>
        <v>0</v>
      </c>
      <c r="AA356" s="14">
        <f t="shared" si="111"/>
        <v>0</v>
      </c>
      <c r="AB356" s="14">
        <f t="shared" si="111"/>
        <v>0</v>
      </c>
      <c r="AC356" s="14">
        <f t="shared" si="111"/>
        <v>0</v>
      </c>
      <c r="AD356" s="14">
        <f t="shared" si="111"/>
        <v>0</v>
      </c>
      <c r="AE356" s="14">
        <f t="shared" si="111"/>
        <v>0</v>
      </c>
      <c r="AF356" s="14">
        <f t="shared" si="111"/>
        <v>0</v>
      </c>
      <c r="AG356" s="84">
        <f t="shared" si="111"/>
        <v>0</v>
      </c>
      <c r="AH356" s="10">
        <f t="shared" si="115"/>
        <v>0</v>
      </c>
      <c r="AI356" s="10">
        <f t="shared" si="116"/>
        <v>0</v>
      </c>
      <c r="AJ356" s="10">
        <f t="shared" si="117"/>
        <v>0</v>
      </c>
      <c r="AK356" s="11">
        <f t="shared" si="118"/>
        <v>0</v>
      </c>
    </row>
    <row r="357" spans="1:37" ht="16.5" customHeight="1">
      <c r="A357" s="48">
        <f>+'行事入力表①'!C357</f>
        <v>11</v>
      </c>
      <c r="B357" s="23" t="str">
        <f>+'行事入力表①'!D357</f>
        <v>火</v>
      </c>
      <c r="C357" s="36">
        <f>+'行事入力表①'!E357</f>
        <v>0</v>
      </c>
      <c r="D357" s="134"/>
      <c r="E357" s="134"/>
      <c r="F357" s="134"/>
      <c r="G357" s="134"/>
      <c r="H357" s="134"/>
      <c r="I357" s="134"/>
      <c r="J357" s="134"/>
      <c r="K357" s="147">
        <f t="shared" si="112"/>
        <v>0</v>
      </c>
      <c r="L357" s="36">
        <f t="shared" si="110"/>
        <v>0</v>
      </c>
      <c r="M357" s="36">
        <f t="shared" si="110"/>
        <v>0</v>
      </c>
      <c r="N357" s="36">
        <f t="shared" si="110"/>
        <v>0</v>
      </c>
      <c r="O357" s="36">
        <f t="shared" si="110"/>
        <v>0</v>
      </c>
      <c r="P357" s="36">
        <f t="shared" si="110"/>
        <v>0</v>
      </c>
      <c r="Q357" s="36">
        <f t="shared" si="110"/>
        <v>0</v>
      </c>
      <c r="R357" s="36">
        <f t="shared" si="110"/>
        <v>0</v>
      </c>
      <c r="S357" s="36">
        <f t="shared" si="110"/>
        <v>0</v>
      </c>
      <c r="T357" s="36">
        <f t="shared" si="110"/>
        <v>0</v>
      </c>
      <c r="U357" s="36">
        <f t="shared" si="110"/>
        <v>0</v>
      </c>
      <c r="V357" s="36">
        <f t="shared" si="110"/>
        <v>0</v>
      </c>
      <c r="W357" s="148">
        <f t="shared" si="110"/>
        <v>0</v>
      </c>
      <c r="X357" s="49">
        <f t="shared" si="113"/>
        <v>0</v>
      </c>
      <c r="Y357" s="147">
        <f t="shared" si="114"/>
        <v>0</v>
      </c>
      <c r="Z357" s="36">
        <f t="shared" si="111"/>
        <v>0</v>
      </c>
      <c r="AA357" s="36">
        <f t="shared" si="111"/>
        <v>0</v>
      </c>
      <c r="AB357" s="36">
        <f t="shared" si="111"/>
        <v>0</v>
      </c>
      <c r="AC357" s="36">
        <f t="shared" si="111"/>
        <v>0</v>
      </c>
      <c r="AD357" s="36">
        <f t="shared" si="111"/>
        <v>0</v>
      </c>
      <c r="AE357" s="36">
        <f t="shared" si="111"/>
        <v>0</v>
      </c>
      <c r="AF357" s="36">
        <f t="shared" si="111"/>
        <v>0</v>
      </c>
      <c r="AG357" s="148">
        <f t="shared" si="111"/>
        <v>0</v>
      </c>
      <c r="AH357" s="46">
        <f t="shared" si="115"/>
        <v>0</v>
      </c>
      <c r="AI357" s="46">
        <f t="shared" si="116"/>
        <v>0</v>
      </c>
      <c r="AJ357" s="46">
        <f t="shared" si="117"/>
        <v>0</v>
      </c>
      <c r="AK357" s="47">
        <f t="shared" si="118"/>
        <v>0</v>
      </c>
    </row>
    <row r="358" spans="1:37" ht="16.5" customHeight="1">
      <c r="A358" s="48">
        <f>+'行事入力表①'!C358</f>
        <v>12</v>
      </c>
      <c r="B358" s="23" t="str">
        <f>+'行事入力表①'!D358</f>
        <v>水</v>
      </c>
      <c r="C358" s="36">
        <f>+'行事入力表①'!E358</f>
        <v>0</v>
      </c>
      <c r="D358" s="134"/>
      <c r="E358" s="134"/>
      <c r="F358" s="134"/>
      <c r="G358" s="134"/>
      <c r="H358" s="134"/>
      <c r="I358" s="134"/>
      <c r="J358" s="134"/>
      <c r="K358" s="147">
        <f t="shared" si="112"/>
        <v>0</v>
      </c>
      <c r="L358" s="36">
        <f t="shared" si="110"/>
        <v>0</v>
      </c>
      <c r="M358" s="36">
        <f t="shared" si="110"/>
        <v>0</v>
      </c>
      <c r="N358" s="36">
        <f t="shared" si="110"/>
        <v>0</v>
      </c>
      <c r="O358" s="36">
        <f t="shared" si="110"/>
        <v>0</v>
      </c>
      <c r="P358" s="36">
        <f t="shared" si="110"/>
        <v>0</v>
      </c>
      <c r="Q358" s="36">
        <f t="shared" si="110"/>
        <v>0</v>
      </c>
      <c r="R358" s="36">
        <f t="shared" si="110"/>
        <v>0</v>
      </c>
      <c r="S358" s="36">
        <f t="shared" si="110"/>
        <v>0</v>
      </c>
      <c r="T358" s="36">
        <f t="shared" si="110"/>
        <v>0</v>
      </c>
      <c r="U358" s="36">
        <f t="shared" si="110"/>
        <v>0</v>
      </c>
      <c r="V358" s="36">
        <f t="shared" si="110"/>
        <v>0</v>
      </c>
      <c r="W358" s="148">
        <f t="shared" si="110"/>
        <v>0</v>
      </c>
      <c r="X358" s="49">
        <f t="shared" si="113"/>
        <v>0</v>
      </c>
      <c r="Y358" s="147">
        <f t="shared" si="114"/>
        <v>0</v>
      </c>
      <c r="Z358" s="36">
        <f t="shared" si="111"/>
        <v>0</v>
      </c>
      <c r="AA358" s="36">
        <f t="shared" si="111"/>
        <v>0</v>
      </c>
      <c r="AB358" s="36">
        <f t="shared" si="111"/>
        <v>0</v>
      </c>
      <c r="AC358" s="36">
        <f t="shared" si="111"/>
        <v>0</v>
      </c>
      <c r="AD358" s="36">
        <f t="shared" si="111"/>
        <v>0</v>
      </c>
      <c r="AE358" s="36">
        <f t="shared" si="111"/>
        <v>0</v>
      </c>
      <c r="AF358" s="36">
        <f t="shared" si="111"/>
        <v>0</v>
      </c>
      <c r="AG358" s="148">
        <f t="shared" si="111"/>
        <v>0</v>
      </c>
      <c r="AH358" s="46">
        <f t="shared" si="115"/>
        <v>0</v>
      </c>
      <c r="AI358" s="46">
        <f t="shared" si="116"/>
        <v>0</v>
      </c>
      <c r="AJ358" s="46">
        <f t="shared" si="117"/>
        <v>0</v>
      </c>
      <c r="AK358" s="47">
        <f t="shared" si="118"/>
        <v>0</v>
      </c>
    </row>
    <row r="359" spans="1:37" ht="16.5" customHeight="1">
      <c r="A359" s="48">
        <f>+'行事入力表①'!C359</f>
        <v>13</v>
      </c>
      <c r="B359" s="23" t="str">
        <f>+'行事入力表①'!D359</f>
        <v>木</v>
      </c>
      <c r="C359" s="36">
        <f>+'行事入力表①'!E359</f>
        <v>0</v>
      </c>
      <c r="D359" s="134"/>
      <c r="E359" s="134"/>
      <c r="F359" s="134"/>
      <c r="G359" s="134"/>
      <c r="H359" s="134"/>
      <c r="I359" s="134"/>
      <c r="J359" s="134"/>
      <c r="K359" s="147">
        <f t="shared" si="112"/>
        <v>0</v>
      </c>
      <c r="L359" s="36">
        <f t="shared" si="110"/>
        <v>0</v>
      </c>
      <c r="M359" s="36">
        <f t="shared" si="110"/>
        <v>0</v>
      </c>
      <c r="N359" s="36">
        <f t="shared" si="110"/>
        <v>0</v>
      </c>
      <c r="O359" s="36">
        <f t="shared" si="110"/>
        <v>0</v>
      </c>
      <c r="P359" s="36">
        <f t="shared" si="110"/>
        <v>0</v>
      </c>
      <c r="Q359" s="36">
        <f t="shared" si="110"/>
        <v>0</v>
      </c>
      <c r="R359" s="36">
        <f t="shared" si="110"/>
        <v>0</v>
      </c>
      <c r="S359" s="36">
        <f t="shared" si="110"/>
        <v>0</v>
      </c>
      <c r="T359" s="36">
        <f t="shared" si="110"/>
        <v>0</v>
      </c>
      <c r="U359" s="36">
        <f t="shared" si="110"/>
        <v>0</v>
      </c>
      <c r="V359" s="36">
        <f t="shared" si="110"/>
        <v>0</v>
      </c>
      <c r="W359" s="148">
        <f t="shared" si="110"/>
        <v>0</v>
      </c>
      <c r="X359" s="49">
        <f t="shared" si="113"/>
        <v>0</v>
      </c>
      <c r="Y359" s="147">
        <f t="shared" si="114"/>
        <v>0</v>
      </c>
      <c r="Z359" s="36">
        <f t="shared" si="111"/>
        <v>0</v>
      </c>
      <c r="AA359" s="36">
        <f t="shared" si="111"/>
        <v>0</v>
      </c>
      <c r="AB359" s="36">
        <f t="shared" si="111"/>
        <v>0</v>
      </c>
      <c r="AC359" s="36">
        <f t="shared" si="111"/>
        <v>0</v>
      </c>
      <c r="AD359" s="36">
        <f t="shared" si="111"/>
        <v>0</v>
      </c>
      <c r="AE359" s="36">
        <f t="shared" si="111"/>
        <v>0</v>
      </c>
      <c r="AF359" s="36">
        <f t="shared" si="111"/>
        <v>0</v>
      </c>
      <c r="AG359" s="148">
        <f t="shared" si="111"/>
        <v>0</v>
      </c>
      <c r="AH359" s="46">
        <f t="shared" si="115"/>
        <v>0</v>
      </c>
      <c r="AI359" s="46">
        <f t="shared" si="116"/>
        <v>0</v>
      </c>
      <c r="AJ359" s="46">
        <f t="shared" si="117"/>
        <v>0</v>
      </c>
      <c r="AK359" s="47">
        <f t="shared" si="118"/>
        <v>0</v>
      </c>
    </row>
    <row r="360" spans="1:37" ht="16.5" customHeight="1">
      <c r="A360" s="48">
        <f>+'行事入力表①'!C360</f>
        <v>14</v>
      </c>
      <c r="B360" s="23" t="str">
        <f>+'行事入力表①'!D360</f>
        <v>金</v>
      </c>
      <c r="C360" s="36">
        <f>+'行事入力表①'!E360</f>
        <v>0</v>
      </c>
      <c r="D360" s="134"/>
      <c r="E360" s="134"/>
      <c r="F360" s="134"/>
      <c r="G360" s="134"/>
      <c r="H360" s="134"/>
      <c r="I360" s="134"/>
      <c r="J360" s="134"/>
      <c r="K360" s="147">
        <f t="shared" si="112"/>
        <v>0</v>
      </c>
      <c r="L360" s="36">
        <f t="shared" si="110"/>
        <v>0</v>
      </c>
      <c r="M360" s="36">
        <f t="shared" si="110"/>
        <v>0</v>
      </c>
      <c r="N360" s="36">
        <f t="shared" si="110"/>
        <v>0</v>
      </c>
      <c r="O360" s="36">
        <f t="shared" si="110"/>
        <v>0</v>
      </c>
      <c r="P360" s="36">
        <f t="shared" si="110"/>
        <v>0</v>
      </c>
      <c r="Q360" s="36">
        <f t="shared" si="110"/>
        <v>0</v>
      </c>
      <c r="R360" s="36">
        <f t="shared" si="110"/>
        <v>0</v>
      </c>
      <c r="S360" s="36">
        <f t="shared" si="110"/>
        <v>0</v>
      </c>
      <c r="T360" s="36">
        <f t="shared" si="110"/>
        <v>0</v>
      </c>
      <c r="U360" s="36">
        <f t="shared" si="110"/>
        <v>0</v>
      </c>
      <c r="V360" s="36">
        <f t="shared" si="110"/>
        <v>0</v>
      </c>
      <c r="W360" s="148">
        <f t="shared" si="110"/>
        <v>0</v>
      </c>
      <c r="X360" s="49">
        <f t="shared" si="113"/>
        <v>0</v>
      </c>
      <c r="Y360" s="147">
        <f t="shared" si="114"/>
        <v>0</v>
      </c>
      <c r="Z360" s="36">
        <f t="shared" si="111"/>
        <v>0</v>
      </c>
      <c r="AA360" s="36">
        <f t="shared" si="111"/>
        <v>0</v>
      </c>
      <c r="AB360" s="36">
        <f t="shared" si="111"/>
        <v>0</v>
      </c>
      <c r="AC360" s="36">
        <f t="shared" si="111"/>
        <v>0</v>
      </c>
      <c r="AD360" s="36">
        <f t="shared" si="111"/>
        <v>0</v>
      </c>
      <c r="AE360" s="36">
        <f t="shared" si="111"/>
        <v>0</v>
      </c>
      <c r="AF360" s="36">
        <f t="shared" si="111"/>
        <v>0</v>
      </c>
      <c r="AG360" s="148">
        <f t="shared" si="111"/>
        <v>0</v>
      </c>
      <c r="AH360" s="46">
        <f t="shared" si="115"/>
        <v>0</v>
      </c>
      <c r="AI360" s="46">
        <f t="shared" si="116"/>
        <v>0</v>
      </c>
      <c r="AJ360" s="46">
        <f t="shared" si="117"/>
        <v>0</v>
      </c>
      <c r="AK360" s="49">
        <f>+X360+SUM(Y360:AH360)</f>
        <v>0</v>
      </c>
    </row>
    <row r="361" spans="1:37" ht="16.5" customHeight="1">
      <c r="A361" s="12">
        <f>+'行事入力表①'!C361</f>
        <v>15</v>
      </c>
      <c r="B361" s="13" t="str">
        <f>+'行事入力表①'!D361</f>
        <v>土</v>
      </c>
      <c r="C361" s="14">
        <f>+'行事入力表①'!E361</f>
        <v>0</v>
      </c>
      <c r="D361" s="133" t="s">
        <v>149</v>
      </c>
      <c r="E361" s="133" t="s">
        <v>149</v>
      </c>
      <c r="F361" s="133" t="s">
        <v>369</v>
      </c>
      <c r="G361" s="133" t="s">
        <v>371</v>
      </c>
      <c r="H361" s="133" t="s">
        <v>149</v>
      </c>
      <c r="I361" s="133" t="s">
        <v>371</v>
      </c>
      <c r="J361" s="224" t="s">
        <v>371</v>
      </c>
      <c r="K361" s="146">
        <f t="shared" si="112"/>
        <v>0</v>
      </c>
      <c r="L361" s="14">
        <f t="shared" si="110"/>
        <v>0</v>
      </c>
      <c r="M361" s="14">
        <f t="shared" si="110"/>
        <v>0</v>
      </c>
      <c r="N361" s="14">
        <f t="shared" si="110"/>
        <v>0</v>
      </c>
      <c r="O361" s="14">
        <f t="shared" si="110"/>
        <v>0</v>
      </c>
      <c r="P361" s="14">
        <f t="shared" si="110"/>
        <v>0</v>
      </c>
      <c r="Q361" s="14">
        <f t="shared" si="110"/>
        <v>0</v>
      </c>
      <c r="R361" s="14">
        <f t="shared" si="110"/>
        <v>0</v>
      </c>
      <c r="S361" s="14">
        <f t="shared" si="110"/>
        <v>0</v>
      </c>
      <c r="T361" s="14">
        <f t="shared" si="110"/>
        <v>0</v>
      </c>
      <c r="U361" s="14">
        <f t="shared" si="110"/>
        <v>0</v>
      </c>
      <c r="V361" s="14">
        <f t="shared" si="110"/>
        <v>0</v>
      </c>
      <c r="W361" s="84">
        <f t="shared" si="110"/>
        <v>0</v>
      </c>
      <c r="X361" s="15">
        <f t="shared" si="113"/>
        <v>0</v>
      </c>
      <c r="Y361" s="146">
        <f t="shared" si="114"/>
        <v>0</v>
      </c>
      <c r="Z361" s="14">
        <f t="shared" si="111"/>
        <v>0</v>
      </c>
      <c r="AA361" s="14">
        <f t="shared" si="111"/>
        <v>0</v>
      </c>
      <c r="AB361" s="14">
        <f t="shared" si="111"/>
        <v>0</v>
      </c>
      <c r="AC361" s="14">
        <f t="shared" si="111"/>
        <v>0</v>
      </c>
      <c r="AD361" s="14">
        <f t="shared" si="111"/>
        <v>0</v>
      </c>
      <c r="AE361" s="14">
        <f t="shared" si="111"/>
        <v>0</v>
      </c>
      <c r="AF361" s="14">
        <f t="shared" si="111"/>
        <v>0</v>
      </c>
      <c r="AG361" s="84">
        <f t="shared" si="111"/>
        <v>0</v>
      </c>
      <c r="AH361" s="10">
        <f t="shared" si="115"/>
        <v>0</v>
      </c>
      <c r="AI361" s="10">
        <f t="shared" si="116"/>
        <v>0</v>
      </c>
      <c r="AJ361" s="10">
        <f t="shared" si="117"/>
        <v>0</v>
      </c>
      <c r="AK361" s="11">
        <f>+X361+SUM(Y361:AH361)</f>
        <v>0</v>
      </c>
    </row>
    <row r="362" spans="1:37" ht="16.5" customHeight="1">
      <c r="A362" s="12">
        <f>+'行事入力表①'!C362</f>
        <v>16</v>
      </c>
      <c r="B362" s="13" t="str">
        <f>+'行事入力表①'!D362</f>
        <v>日</v>
      </c>
      <c r="C362" s="14">
        <f>+'行事入力表①'!E362</f>
        <v>0</v>
      </c>
      <c r="D362" s="133" t="s">
        <v>371</v>
      </c>
      <c r="E362" s="133" t="s">
        <v>149</v>
      </c>
      <c r="F362" s="133" t="s">
        <v>371</v>
      </c>
      <c r="G362" s="133" t="s">
        <v>369</v>
      </c>
      <c r="H362" s="133" t="s">
        <v>371</v>
      </c>
      <c r="I362" s="133" t="s">
        <v>149</v>
      </c>
      <c r="J362" s="133" t="s">
        <v>371</v>
      </c>
      <c r="K362" s="146">
        <f t="shared" si="112"/>
        <v>0</v>
      </c>
      <c r="L362" s="14">
        <f t="shared" si="110"/>
        <v>0</v>
      </c>
      <c r="M362" s="14">
        <f t="shared" si="110"/>
        <v>0</v>
      </c>
      <c r="N362" s="14">
        <f t="shared" si="110"/>
        <v>0</v>
      </c>
      <c r="O362" s="14">
        <f t="shared" si="110"/>
        <v>0</v>
      </c>
      <c r="P362" s="14">
        <f t="shared" si="110"/>
        <v>0</v>
      </c>
      <c r="Q362" s="14">
        <f t="shared" si="110"/>
        <v>0</v>
      </c>
      <c r="R362" s="14">
        <f t="shared" si="110"/>
        <v>0</v>
      </c>
      <c r="S362" s="14">
        <f t="shared" si="110"/>
        <v>0</v>
      </c>
      <c r="T362" s="14">
        <f t="shared" si="110"/>
        <v>0</v>
      </c>
      <c r="U362" s="14">
        <f t="shared" si="110"/>
        <v>0</v>
      </c>
      <c r="V362" s="14">
        <f t="shared" si="110"/>
        <v>0</v>
      </c>
      <c r="W362" s="84">
        <f t="shared" si="110"/>
        <v>0</v>
      </c>
      <c r="X362" s="15">
        <f t="shared" si="113"/>
        <v>0</v>
      </c>
      <c r="Y362" s="146">
        <f t="shared" si="114"/>
        <v>0</v>
      </c>
      <c r="Z362" s="14">
        <f t="shared" si="111"/>
        <v>0</v>
      </c>
      <c r="AA362" s="14">
        <f t="shared" si="111"/>
        <v>0</v>
      </c>
      <c r="AB362" s="14">
        <f t="shared" si="111"/>
        <v>0</v>
      </c>
      <c r="AC362" s="14">
        <f t="shared" si="111"/>
        <v>0</v>
      </c>
      <c r="AD362" s="14">
        <f t="shared" si="111"/>
        <v>0</v>
      </c>
      <c r="AE362" s="14">
        <f t="shared" si="111"/>
        <v>0</v>
      </c>
      <c r="AF362" s="14">
        <f t="shared" si="111"/>
        <v>0</v>
      </c>
      <c r="AG362" s="84">
        <f t="shared" si="111"/>
        <v>0</v>
      </c>
      <c r="AH362" s="10">
        <f t="shared" si="115"/>
        <v>0</v>
      </c>
      <c r="AI362" s="10">
        <f t="shared" si="116"/>
        <v>0</v>
      </c>
      <c r="AJ362" s="10">
        <f t="shared" si="117"/>
        <v>0</v>
      </c>
      <c r="AK362" s="11">
        <f aca="true" t="shared" si="119" ref="AK362:AK377">+X362+SUM(Y362:AH362)</f>
        <v>0</v>
      </c>
    </row>
    <row r="363" spans="1:37" ht="16.5" customHeight="1">
      <c r="A363" s="48">
        <f>+'行事入力表①'!C363</f>
        <v>17</v>
      </c>
      <c r="B363" s="23" t="str">
        <f>+'行事入力表①'!D363</f>
        <v>月</v>
      </c>
      <c r="C363" s="36">
        <f>+'行事入力表①'!E363</f>
        <v>0</v>
      </c>
      <c r="D363" s="134"/>
      <c r="E363" s="134"/>
      <c r="F363" s="134"/>
      <c r="G363" s="134"/>
      <c r="H363" s="134"/>
      <c r="I363" s="134"/>
      <c r="J363" s="134"/>
      <c r="K363" s="147">
        <f t="shared" si="112"/>
        <v>0</v>
      </c>
      <c r="L363" s="36">
        <f t="shared" si="112"/>
        <v>0</v>
      </c>
      <c r="M363" s="36">
        <f t="shared" si="112"/>
        <v>0</v>
      </c>
      <c r="N363" s="36">
        <f t="shared" si="112"/>
        <v>0</v>
      </c>
      <c r="O363" s="36">
        <f t="shared" si="112"/>
        <v>0</v>
      </c>
      <c r="P363" s="36">
        <f t="shared" si="112"/>
        <v>0</v>
      </c>
      <c r="Q363" s="36">
        <f t="shared" si="112"/>
        <v>0</v>
      </c>
      <c r="R363" s="36">
        <f t="shared" si="112"/>
        <v>0</v>
      </c>
      <c r="S363" s="36">
        <f t="shared" si="112"/>
        <v>0</v>
      </c>
      <c r="T363" s="36">
        <f t="shared" si="112"/>
        <v>0</v>
      </c>
      <c r="U363" s="36">
        <f t="shared" si="112"/>
        <v>0</v>
      </c>
      <c r="V363" s="36">
        <f t="shared" si="112"/>
        <v>0</v>
      </c>
      <c r="W363" s="148">
        <f t="shared" si="112"/>
        <v>0</v>
      </c>
      <c r="X363" s="49">
        <f t="shared" si="113"/>
        <v>0</v>
      </c>
      <c r="Y363" s="147">
        <f t="shared" si="114"/>
        <v>0</v>
      </c>
      <c r="Z363" s="36">
        <f t="shared" si="114"/>
        <v>0</v>
      </c>
      <c r="AA363" s="36">
        <f t="shared" si="114"/>
        <v>0</v>
      </c>
      <c r="AB363" s="36">
        <f t="shared" si="114"/>
        <v>0</v>
      </c>
      <c r="AC363" s="36">
        <f t="shared" si="114"/>
        <v>0</v>
      </c>
      <c r="AD363" s="36">
        <f t="shared" si="114"/>
        <v>0</v>
      </c>
      <c r="AE363" s="36">
        <f t="shared" si="114"/>
        <v>0</v>
      </c>
      <c r="AF363" s="36">
        <f t="shared" si="114"/>
        <v>0</v>
      </c>
      <c r="AG363" s="148">
        <f t="shared" si="114"/>
        <v>0</v>
      </c>
      <c r="AH363" s="46">
        <f t="shared" si="115"/>
        <v>0</v>
      </c>
      <c r="AI363" s="46">
        <f t="shared" si="116"/>
        <v>0</v>
      </c>
      <c r="AJ363" s="46">
        <f t="shared" si="117"/>
        <v>0</v>
      </c>
      <c r="AK363" s="49">
        <f t="shared" si="119"/>
        <v>0</v>
      </c>
    </row>
    <row r="364" spans="1:37" ht="16.5" customHeight="1">
      <c r="A364" s="48">
        <f>+'行事入力表①'!C364</f>
        <v>18</v>
      </c>
      <c r="B364" s="23" t="str">
        <f>+'行事入力表①'!D364</f>
        <v>火</v>
      </c>
      <c r="C364" s="36">
        <f>+'行事入力表①'!E364</f>
        <v>0</v>
      </c>
      <c r="D364" s="134"/>
      <c r="E364" s="134"/>
      <c r="F364" s="134"/>
      <c r="G364" s="134"/>
      <c r="H364" s="134"/>
      <c r="I364" s="134"/>
      <c r="J364" s="134"/>
      <c r="K364" s="147">
        <f t="shared" si="112"/>
        <v>0</v>
      </c>
      <c r="L364" s="36">
        <f t="shared" si="112"/>
        <v>0</v>
      </c>
      <c r="M364" s="36">
        <f t="shared" si="112"/>
        <v>0</v>
      </c>
      <c r="N364" s="36">
        <f t="shared" si="112"/>
        <v>0</v>
      </c>
      <c r="O364" s="36">
        <f t="shared" si="112"/>
        <v>0</v>
      </c>
      <c r="P364" s="36">
        <f t="shared" si="112"/>
        <v>0</v>
      </c>
      <c r="Q364" s="36">
        <f t="shared" si="112"/>
        <v>0</v>
      </c>
      <c r="R364" s="36">
        <f t="shared" si="112"/>
        <v>0</v>
      </c>
      <c r="S364" s="36">
        <f t="shared" si="112"/>
        <v>0</v>
      </c>
      <c r="T364" s="36">
        <f t="shared" si="112"/>
        <v>0</v>
      </c>
      <c r="U364" s="36">
        <f t="shared" si="112"/>
        <v>0</v>
      </c>
      <c r="V364" s="36">
        <f t="shared" si="112"/>
        <v>0</v>
      </c>
      <c r="W364" s="148">
        <f t="shared" si="112"/>
        <v>0</v>
      </c>
      <c r="X364" s="49">
        <f>SUM(K364:W364)</f>
        <v>0</v>
      </c>
      <c r="Y364" s="147">
        <f t="shared" si="114"/>
        <v>0</v>
      </c>
      <c r="Z364" s="36">
        <f t="shared" si="114"/>
        <v>0</v>
      </c>
      <c r="AA364" s="36">
        <f t="shared" si="114"/>
        <v>0</v>
      </c>
      <c r="AB364" s="36">
        <f t="shared" si="114"/>
        <v>0</v>
      </c>
      <c r="AC364" s="36">
        <f t="shared" si="114"/>
        <v>0</v>
      </c>
      <c r="AD364" s="36">
        <f t="shared" si="114"/>
        <v>0</v>
      </c>
      <c r="AE364" s="36">
        <f t="shared" si="114"/>
        <v>0</v>
      </c>
      <c r="AF364" s="36">
        <f t="shared" si="114"/>
        <v>0</v>
      </c>
      <c r="AG364" s="148">
        <f t="shared" si="114"/>
        <v>0</v>
      </c>
      <c r="AH364" s="46">
        <f>COUNTA(D364:J364)-X364-AJ364-SUM(Y364:AG364)-COUNTIF(D364:J364,"-")-COUNTIF(D364:J364,"★")</f>
        <v>0</v>
      </c>
      <c r="AI364" s="46">
        <f>COUNTIF(D364:J364,"★")</f>
        <v>0</v>
      </c>
      <c r="AJ364" s="46">
        <f t="shared" si="117"/>
        <v>0</v>
      </c>
      <c r="AK364" s="49">
        <f>+X364+SUM(Y364:AH364)</f>
        <v>0</v>
      </c>
    </row>
    <row r="365" spans="1:37" ht="16.5" customHeight="1">
      <c r="A365" s="48">
        <f>+'行事入力表①'!C365</f>
        <v>19</v>
      </c>
      <c r="B365" s="23" t="str">
        <f>+'行事入力表①'!D365</f>
        <v>水</v>
      </c>
      <c r="C365" s="36">
        <f>+'行事入力表①'!E365</f>
        <v>0</v>
      </c>
      <c r="D365" s="134"/>
      <c r="E365" s="134"/>
      <c r="F365" s="134"/>
      <c r="G365" s="134"/>
      <c r="H365" s="134"/>
      <c r="I365" s="134"/>
      <c r="J365" s="134"/>
      <c r="K365" s="147">
        <f t="shared" si="112"/>
        <v>0</v>
      </c>
      <c r="L365" s="36">
        <f t="shared" si="112"/>
        <v>0</v>
      </c>
      <c r="M365" s="36">
        <f t="shared" si="112"/>
        <v>0</v>
      </c>
      <c r="N365" s="36">
        <f t="shared" si="112"/>
        <v>0</v>
      </c>
      <c r="O365" s="36">
        <f t="shared" si="112"/>
        <v>0</v>
      </c>
      <c r="P365" s="36">
        <f t="shared" si="112"/>
        <v>0</v>
      </c>
      <c r="Q365" s="36">
        <f t="shared" si="112"/>
        <v>0</v>
      </c>
      <c r="R365" s="36">
        <f t="shared" si="112"/>
        <v>0</v>
      </c>
      <c r="S365" s="36">
        <f t="shared" si="112"/>
        <v>0</v>
      </c>
      <c r="T365" s="36">
        <f t="shared" si="112"/>
        <v>0</v>
      </c>
      <c r="U365" s="36">
        <f t="shared" si="112"/>
        <v>0</v>
      </c>
      <c r="V365" s="36">
        <f t="shared" si="112"/>
        <v>0</v>
      </c>
      <c r="W365" s="148">
        <f t="shared" si="112"/>
        <v>0</v>
      </c>
      <c r="X365" s="49">
        <f t="shared" si="113"/>
        <v>0</v>
      </c>
      <c r="Y365" s="147">
        <f t="shared" si="114"/>
        <v>0</v>
      </c>
      <c r="Z365" s="36">
        <f t="shared" si="114"/>
        <v>0</v>
      </c>
      <c r="AA365" s="36">
        <f t="shared" si="114"/>
        <v>0</v>
      </c>
      <c r="AB365" s="36">
        <f t="shared" si="114"/>
        <v>0</v>
      </c>
      <c r="AC365" s="36">
        <f t="shared" si="114"/>
        <v>0</v>
      </c>
      <c r="AD365" s="36">
        <f t="shared" si="114"/>
        <v>0</v>
      </c>
      <c r="AE365" s="36">
        <f t="shared" si="114"/>
        <v>0</v>
      </c>
      <c r="AF365" s="36">
        <f t="shared" si="114"/>
        <v>0</v>
      </c>
      <c r="AG365" s="148">
        <f t="shared" si="114"/>
        <v>0</v>
      </c>
      <c r="AH365" s="46">
        <f t="shared" si="115"/>
        <v>0</v>
      </c>
      <c r="AI365" s="46">
        <f t="shared" si="116"/>
        <v>0</v>
      </c>
      <c r="AJ365" s="46">
        <f t="shared" si="117"/>
        <v>0</v>
      </c>
      <c r="AK365" s="49">
        <f t="shared" si="119"/>
        <v>0</v>
      </c>
    </row>
    <row r="366" spans="1:37" ht="16.5" customHeight="1">
      <c r="A366" s="48">
        <f>+'行事入力表①'!C366</f>
        <v>20</v>
      </c>
      <c r="B366" s="23" t="str">
        <f>+'行事入力表①'!D366</f>
        <v>木</v>
      </c>
      <c r="C366" s="36">
        <f>+'行事入力表①'!E366</f>
        <v>0</v>
      </c>
      <c r="D366" s="134"/>
      <c r="E366" s="134"/>
      <c r="F366" s="134"/>
      <c r="G366" s="134"/>
      <c r="H366" s="134"/>
      <c r="I366" s="134"/>
      <c r="J366" s="134"/>
      <c r="K366" s="147">
        <f t="shared" si="112"/>
        <v>0</v>
      </c>
      <c r="L366" s="36">
        <f t="shared" si="112"/>
        <v>0</v>
      </c>
      <c r="M366" s="36">
        <f t="shared" si="112"/>
        <v>0</v>
      </c>
      <c r="N366" s="36">
        <f t="shared" si="112"/>
        <v>0</v>
      </c>
      <c r="O366" s="36">
        <f t="shared" si="112"/>
        <v>0</v>
      </c>
      <c r="P366" s="36">
        <f t="shared" si="112"/>
        <v>0</v>
      </c>
      <c r="Q366" s="36">
        <f t="shared" si="112"/>
        <v>0</v>
      </c>
      <c r="R366" s="36">
        <f t="shared" si="112"/>
        <v>0</v>
      </c>
      <c r="S366" s="36">
        <f t="shared" si="112"/>
        <v>0</v>
      </c>
      <c r="T366" s="36">
        <f t="shared" si="112"/>
        <v>0</v>
      </c>
      <c r="U366" s="36">
        <f t="shared" si="112"/>
        <v>0</v>
      </c>
      <c r="V366" s="36">
        <f t="shared" si="112"/>
        <v>0</v>
      </c>
      <c r="W366" s="148">
        <f t="shared" si="112"/>
        <v>0</v>
      </c>
      <c r="X366" s="49">
        <f t="shared" si="113"/>
        <v>0</v>
      </c>
      <c r="Y366" s="147">
        <f t="shared" si="114"/>
        <v>0</v>
      </c>
      <c r="Z366" s="36">
        <f t="shared" si="114"/>
        <v>0</v>
      </c>
      <c r="AA366" s="36">
        <f t="shared" si="114"/>
        <v>0</v>
      </c>
      <c r="AB366" s="36">
        <f t="shared" si="114"/>
        <v>0</v>
      </c>
      <c r="AC366" s="36">
        <f t="shared" si="114"/>
        <v>0</v>
      </c>
      <c r="AD366" s="36">
        <f t="shared" si="114"/>
        <v>0</v>
      </c>
      <c r="AE366" s="36">
        <f t="shared" si="114"/>
        <v>0</v>
      </c>
      <c r="AF366" s="36">
        <f t="shared" si="114"/>
        <v>0</v>
      </c>
      <c r="AG366" s="148">
        <f t="shared" si="114"/>
        <v>0</v>
      </c>
      <c r="AH366" s="46">
        <f t="shared" si="115"/>
        <v>0</v>
      </c>
      <c r="AI366" s="46">
        <f t="shared" si="116"/>
        <v>0</v>
      </c>
      <c r="AJ366" s="46">
        <f t="shared" si="117"/>
        <v>0</v>
      </c>
      <c r="AK366" s="49">
        <f t="shared" si="119"/>
        <v>0</v>
      </c>
    </row>
    <row r="367" spans="1:37" ht="16.5" customHeight="1">
      <c r="A367" s="48">
        <f>+'行事入力表①'!C367</f>
        <v>21</v>
      </c>
      <c r="B367" s="23" t="str">
        <f>+'行事入力表①'!D367</f>
        <v>金</v>
      </c>
      <c r="C367" s="36">
        <f>+'行事入力表①'!E367</f>
        <v>0</v>
      </c>
      <c r="D367" s="134"/>
      <c r="E367" s="134"/>
      <c r="F367" s="134"/>
      <c r="G367" s="134"/>
      <c r="H367" s="134"/>
      <c r="I367" s="134"/>
      <c r="J367" s="134"/>
      <c r="K367" s="147">
        <f t="shared" si="112"/>
        <v>0</v>
      </c>
      <c r="L367" s="36">
        <f t="shared" si="112"/>
        <v>0</v>
      </c>
      <c r="M367" s="36">
        <f t="shared" si="112"/>
        <v>0</v>
      </c>
      <c r="N367" s="36">
        <f t="shared" si="112"/>
        <v>0</v>
      </c>
      <c r="O367" s="36">
        <f t="shared" si="112"/>
        <v>0</v>
      </c>
      <c r="P367" s="36">
        <f t="shared" si="112"/>
        <v>0</v>
      </c>
      <c r="Q367" s="36">
        <f t="shared" si="112"/>
        <v>0</v>
      </c>
      <c r="R367" s="36">
        <f t="shared" si="112"/>
        <v>0</v>
      </c>
      <c r="S367" s="36">
        <f t="shared" si="112"/>
        <v>0</v>
      </c>
      <c r="T367" s="36">
        <f t="shared" si="112"/>
        <v>0</v>
      </c>
      <c r="U367" s="36">
        <f t="shared" si="112"/>
        <v>0</v>
      </c>
      <c r="V367" s="36">
        <f t="shared" si="112"/>
        <v>0</v>
      </c>
      <c r="W367" s="148">
        <f t="shared" si="112"/>
        <v>0</v>
      </c>
      <c r="X367" s="49">
        <f t="shared" si="113"/>
        <v>0</v>
      </c>
      <c r="Y367" s="147">
        <f t="shared" si="114"/>
        <v>0</v>
      </c>
      <c r="Z367" s="36">
        <f t="shared" si="114"/>
        <v>0</v>
      </c>
      <c r="AA367" s="36">
        <f t="shared" si="114"/>
        <v>0</v>
      </c>
      <c r="AB367" s="36">
        <f t="shared" si="114"/>
        <v>0</v>
      </c>
      <c r="AC367" s="36">
        <f t="shared" si="114"/>
        <v>0</v>
      </c>
      <c r="AD367" s="36">
        <f t="shared" si="114"/>
        <v>0</v>
      </c>
      <c r="AE367" s="36">
        <f t="shared" si="114"/>
        <v>0</v>
      </c>
      <c r="AF367" s="36">
        <f t="shared" si="114"/>
        <v>0</v>
      </c>
      <c r="AG367" s="148">
        <f t="shared" si="114"/>
        <v>0</v>
      </c>
      <c r="AH367" s="46">
        <f t="shared" si="115"/>
        <v>0</v>
      </c>
      <c r="AI367" s="46">
        <f t="shared" si="116"/>
        <v>0</v>
      </c>
      <c r="AJ367" s="46">
        <f t="shared" si="117"/>
        <v>0</v>
      </c>
      <c r="AK367" s="49">
        <f t="shared" si="119"/>
        <v>0</v>
      </c>
    </row>
    <row r="368" spans="1:37" ht="16.5" customHeight="1">
      <c r="A368" s="12">
        <f>+'行事入力表①'!C368</f>
        <v>22</v>
      </c>
      <c r="B368" s="13" t="str">
        <f>+'行事入力表①'!D368</f>
        <v>土</v>
      </c>
      <c r="C368" s="14">
        <f>+'行事入力表①'!E368</f>
        <v>0</v>
      </c>
      <c r="D368" s="133" t="s">
        <v>149</v>
      </c>
      <c r="E368" s="133" t="s">
        <v>149</v>
      </c>
      <c r="F368" s="133" t="s">
        <v>369</v>
      </c>
      <c r="G368" s="133" t="s">
        <v>371</v>
      </c>
      <c r="H368" s="133" t="s">
        <v>149</v>
      </c>
      <c r="I368" s="133" t="s">
        <v>371</v>
      </c>
      <c r="J368" s="224" t="s">
        <v>371</v>
      </c>
      <c r="K368" s="146">
        <f t="shared" si="112"/>
        <v>0</v>
      </c>
      <c r="L368" s="14">
        <f t="shared" si="112"/>
        <v>0</v>
      </c>
      <c r="M368" s="14">
        <f t="shared" si="112"/>
        <v>0</v>
      </c>
      <c r="N368" s="14">
        <f t="shared" si="112"/>
        <v>0</v>
      </c>
      <c r="O368" s="14">
        <f t="shared" si="112"/>
        <v>0</v>
      </c>
      <c r="P368" s="14">
        <f t="shared" si="112"/>
        <v>0</v>
      </c>
      <c r="Q368" s="14">
        <f t="shared" si="112"/>
        <v>0</v>
      </c>
      <c r="R368" s="14">
        <f t="shared" si="112"/>
        <v>0</v>
      </c>
      <c r="S368" s="14">
        <f t="shared" si="112"/>
        <v>0</v>
      </c>
      <c r="T368" s="14">
        <f t="shared" si="112"/>
        <v>0</v>
      </c>
      <c r="U368" s="14">
        <f t="shared" si="112"/>
        <v>0</v>
      </c>
      <c r="V368" s="14">
        <f t="shared" si="112"/>
        <v>0</v>
      </c>
      <c r="W368" s="84">
        <f t="shared" si="112"/>
        <v>0</v>
      </c>
      <c r="X368" s="15">
        <f t="shared" si="113"/>
        <v>0</v>
      </c>
      <c r="Y368" s="146">
        <f t="shared" si="114"/>
        <v>0</v>
      </c>
      <c r="Z368" s="14">
        <f t="shared" si="114"/>
        <v>0</v>
      </c>
      <c r="AA368" s="14">
        <f t="shared" si="114"/>
        <v>0</v>
      </c>
      <c r="AB368" s="14">
        <f t="shared" si="114"/>
        <v>0</v>
      </c>
      <c r="AC368" s="14">
        <f t="shared" si="114"/>
        <v>0</v>
      </c>
      <c r="AD368" s="14">
        <f t="shared" si="114"/>
        <v>0</v>
      </c>
      <c r="AE368" s="14">
        <f t="shared" si="114"/>
        <v>0</v>
      </c>
      <c r="AF368" s="14">
        <f t="shared" si="114"/>
        <v>0</v>
      </c>
      <c r="AG368" s="84">
        <f t="shared" si="114"/>
        <v>0</v>
      </c>
      <c r="AH368" s="10">
        <f t="shared" si="115"/>
        <v>0</v>
      </c>
      <c r="AI368" s="10">
        <f t="shared" si="116"/>
        <v>0</v>
      </c>
      <c r="AJ368" s="10">
        <f t="shared" si="117"/>
        <v>0</v>
      </c>
      <c r="AK368" s="11">
        <f t="shared" si="119"/>
        <v>0</v>
      </c>
    </row>
    <row r="369" spans="1:37" ht="16.5" customHeight="1">
      <c r="A369" s="12">
        <f>+'行事入力表①'!C369</f>
        <v>23</v>
      </c>
      <c r="B369" s="13" t="str">
        <f>+'行事入力表①'!D369</f>
        <v>日</v>
      </c>
      <c r="C369" s="14">
        <f>+'行事入力表①'!E369</f>
        <v>0</v>
      </c>
      <c r="D369" s="133" t="s">
        <v>371</v>
      </c>
      <c r="E369" s="133" t="s">
        <v>149</v>
      </c>
      <c r="F369" s="133" t="s">
        <v>371</v>
      </c>
      <c r="G369" s="133" t="s">
        <v>369</v>
      </c>
      <c r="H369" s="133" t="s">
        <v>371</v>
      </c>
      <c r="I369" s="133" t="s">
        <v>149</v>
      </c>
      <c r="J369" s="133" t="s">
        <v>371</v>
      </c>
      <c r="K369" s="146">
        <f t="shared" si="112"/>
        <v>0</v>
      </c>
      <c r="L369" s="14">
        <f t="shared" si="112"/>
        <v>0</v>
      </c>
      <c r="M369" s="14">
        <f t="shared" si="112"/>
        <v>0</v>
      </c>
      <c r="N369" s="14">
        <f t="shared" si="112"/>
        <v>0</v>
      </c>
      <c r="O369" s="14">
        <f t="shared" si="112"/>
        <v>0</v>
      </c>
      <c r="P369" s="14">
        <f t="shared" si="112"/>
        <v>0</v>
      </c>
      <c r="Q369" s="14">
        <f t="shared" si="112"/>
        <v>0</v>
      </c>
      <c r="R369" s="14">
        <f t="shared" si="112"/>
        <v>0</v>
      </c>
      <c r="S369" s="14">
        <f t="shared" si="112"/>
        <v>0</v>
      </c>
      <c r="T369" s="14">
        <f t="shared" si="112"/>
        <v>0</v>
      </c>
      <c r="U369" s="14">
        <f t="shared" si="112"/>
        <v>0</v>
      </c>
      <c r="V369" s="14">
        <f t="shared" si="112"/>
        <v>0</v>
      </c>
      <c r="W369" s="84">
        <f t="shared" si="112"/>
        <v>0</v>
      </c>
      <c r="X369" s="15">
        <f t="shared" si="113"/>
        <v>0</v>
      </c>
      <c r="Y369" s="146">
        <f t="shared" si="114"/>
        <v>0</v>
      </c>
      <c r="Z369" s="14">
        <f t="shared" si="114"/>
        <v>0</v>
      </c>
      <c r="AA369" s="14">
        <f t="shared" si="114"/>
        <v>0</v>
      </c>
      <c r="AB369" s="14">
        <f t="shared" si="114"/>
        <v>0</v>
      </c>
      <c r="AC369" s="14">
        <f t="shared" si="114"/>
        <v>0</v>
      </c>
      <c r="AD369" s="14">
        <f t="shared" si="114"/>
        <v>0</v>
      </c>
      <c r="AE369" s="14">
        <f t="shared" si="114"/>
        <v>0</v>
      </c>
      <c r="AF369" s="14">
        <f t="shared" si="114"/>
        <v>0</v>
      </c>
      <c r="AG369" s="84">
        <f t="shared" si="114"/>
        <v>0</v>
      </c>
      <c r="AH369" s="10">
        <f t="shared" si="115"/>
        <v>0</v>
      </c>
      <c r="AI369" s="10">
        <f t="shared" si="116"/>
        <v>0</v>
      </c>
      <c r="AJ369" s="10">
        <f t="shared" si="117"/>
        <v>0</v>
      </c>
      <c r="AK369" s="11">
        <f t="shared" si="119"/>
        <v>0</v>
      </c>
    </row>
    <row r="370" spans="1:37" ht="16.5" customHeight="1">
      <c r="A370" s="48">
        <f>+'行事入力表①'!C370</f>
        <v>24</v>
      </c>
      <c r="B370" s="23" t="str">
        <f>+'行事入力表①'!D370</f>
        <v>月</v>
      </c>
      <c r="C370" s="36">
        <f>+'行事入力表①'!E370</f>
        <v>0</v>
      </c>
      <c r="D370" s="134"/>
      <c r="E370" s="134"/>
      <c r="F370" s="134"/>
      <c r="G370" s="134"/>
      <c r="H370" s="134"/>
      <c r="I370" s="134"/>
      <c r="J370" s="134"/>
      <c r="K370" s="147">
        <f t="shared" si="112"/>
        <v>0</v>
      </c>
      <c r="L370" s="36">
        <f t="shared" si="112"/>
        <v>0</v>
      </c>
      <c r="M370" s="36">
        <f t="shared" si="112"/>
        <v>0</v>
      </c>
      <c r="N370" s="36">
        <f t="shared" si="112"/>
        <v>0</v>
      </c>
      <c r="O370" s="36">
        <f t="shared" si="112"/>
        <v>0</v>
      </c>
      <c r="P370" s="36">
        <f t="shared" si="112"/>
        <v>0</v>
      </c>
      <c r="Q370" s="36">
        <f t="shared" si="112"/>
        <v>0</v>
      </c>
      <c r="R370" s="36">
        <f t="shared" si="112"/>
        <v>0</v>
      </c>
      <c r="S370" s="36">
        <f t="shared" si="112"/>
        <v>0</v>
      </c>
      <c r="T370" s="36">
        <f t="shared" si="112"/>
        <v>0</v>
      </c>
      <c r="U370" s="36">
        <f t="shared" si="112"/>
        <v>0</v>
      </c>
      <c r="V370" s="36">
        <f t="shared" si="112"/>
        <v>0</v>
      </c>
      <c r="W370" s="148">
        <f t="shared" si="112"/>
        <v>0</v>
      </c>
      <c r="X370" s="49">
        <f t="shared" si="113"/>
        <v>0</v>
      </c>
      <c r="Y370" s="147">
        <f t="shared" si="114"/>
        <v>0</v>
      </c>
      <c r="Z370" s="36">
        <f t="shared" si="114"/>
        <v>0</v>
      </c>
      <c r="AA370" s="36">
        <f t="shared" si="114"/>
        <v>0</v>
      </c>
      <c r="AB370" s="36">
        <f t="shared" si="114"/>
        <v>0</v>
      </c>
      <c r="AC370" s="36">
        <f t="shared" si="114"/>
        <v>0</v>
      </c>
      <c r="AD370" s="36">
        <f t="shared" si="114"/>
        <v>0</v>
      </c>
      <c r="AE370" s="36">
        <f t="shared" si="114"/>
        <v>0</v>
      </c>
      <c r="AF370" s="36">
        <f t="shared" si="114"/>
        <v>0</v>
      </c>
      <c r="AG370" s="148">
        <f t="shared" si="114"/>
        <v>0</v>
      </c>
      <c r="AH370" s="46">
        <f t="shared" si="115"/>
        <v>0</v>
      </c>
      <c r="AI370" s="46">
        <f t="shared" si="116"/>
        <v>0</v>
      </c>
      <c r="AJ370" s="46">
        <f t="shared" si="117"/>
        <v>0</v>
      </c>
      <c r="AK370" s="49">
        <f t="shared" si="119"/>
        <v>0</v>
      </c>
    </row>
    <row r="371" spans="1:37" ht="16.5" customHeight="1">
      <c r="A371" s="48">
        <f>+'行事入力表①'!C371</f>
        <v>25</v>
      </c>
      <c r="B371" s="23" t="str">
        <f>+'行事入力表①'!D371</f>
        <v>火</v>
      </c>
      <c r="C371" s="36">
        <f>+'行事入力表①'!E371</f>
        <v>0</v>
      </c>
      <c r="D371" s="134"/>
      <c r="E371" s="134"/>
      <c r="F371" s="134"/>
      <c r="G371" s="134"/>
      <c r="H371" s="134"/>
      <c r="I371" s="134"/>
      <c r="J371" s="134"/>
      <c r="K371" s="147">
        <f t="shared" si="112"/>
        <v>0</v>
      </c>
      <c r="L371" s="36">
        <f t="shared" si="112"/>
        <v>0</v>
      </c>
      <c r="M371" s="36">
        <f t="shared" si="112"/>
        <v>0</v>
      </c>
      <c r="N371" s="36">
        <f t="shared" si="112"/>
        <v>0</v>
      </c>
      <c r="O371" s="36">
        <f t="shared" si="112"/>
        <v>0</v>
      </c>
      <c r="P371" s="36">
        <f t="shared" si="112"/>
        <v>0</v>
      </c>
      <c r="Q371" s="36">
        <f t="shared" si="112"/>
        <v>0</v>
      </c>
      <c r="R371" s="36">
        <f t="shared" si="112"/>
        <v>0</v>
      </c>
      <c r="S371" s="36">
        <f t="shared" si="112"/>
        <v>0</v>
      </c>
      <c r="T371" s="36">
        <f t="shared" si="112"/>
        <v>0</v>
      </c>
      <c r="U371" s="36">
        <f t="shared" si="112"/>
        <v>0</v>
      </c>
      <c r="V371" s="36">
        <f t="shared" si="112"/>
        <v>0</v>
      </c>
      <c r="W371" s="148">
        <f t="shared" si="112"/>
        <v>0</v>
      </c>
      <c r="X371" s="49">
        <f t="shared" si="113"/>
        <v>0</v>
      </c>
      <c r="Y371" s="147">
        <f t="shared" si="114"/>
        <v>0</v>
      </c>
      <c r="Z371" s="36">
        <f t="shared" si="114"/>
        <v>0</v>
      </c>
      <c r="AA371" s="36">
        <f t="shared" si="114"/>
        <v>0</v>
      </c>
      <c r="AB371" s="36">
        <f t="shared" si="114"/>
        <v>0</v>
      </c>
      <c r="AC371" s="36">
        <f t="shared" si="114"/>
        <v>0</v>
      </c>
      <c r="AD371" s="36">
        <f t="shared" si="114"/>
        <v>0</v>
      </c>
      <c r="AE371" s="36">
        <f t="shared" si="114"/>
        <v>0</v>
      </c>
      <c r="AF371" s="36">
        <f t="shared" si="114"/>
        <v>0</v>
      </c>
      <c r="AG371" s="148">
        <f t="shared" si="114"/>
        <v>0</v>
      </c>
      <c r="AH371" s="46">
        <f t="shared" si="115"/>
        <v>0</v>
      </c>
      <c r="AI371" s="46">
        <f t="shared" si="116"/>
        <v>0</v>
      </c>
      <c r="AJ371" s="46">
        <f t="shared" si="117"/>
        <v>0</v>
      </c>
      <c r="AK371" s="49">
        <f t="shared" si="119"/>
        <v>0</v>
      </c>
    </row>
    <row r="372" spans="1:37" ht="16.5" customHeight="1">
      <c r="A372" s="48">
        <f>+'行事入力表①'!C372</f>
        <v>26</v>
      </c>
      <c r="B372" s="23" t="str">
        <f>+'行事入力表①'!D372</f>
        <v>水</v>
      </c>
      <c r="C372" s="36">
        <f>+'行事入力表①'!E372</f>
        <v>0</v>
      </c>
      <c r="D372" s="134"/>
      <c r="E372" s="134"/>
      <c r="F372" s="134"/>
      <c r="G372" s="134"/>
      <c r="H372" s="134"/>
      <c r="I372" s="134"/>
      <c r="J372" s="134"/>
      <c r="K372" s="147">
        <f t="shared" si="112"/>
        <v>0</v>
      </c>
      <c r="L372" s="36">
        <f t="shared" si="112"/>
        <v>0</v>
      </c>
      <c r="M372" s="36">
        <f t="shared" si="112"/>
        <v>0</v>
      </c>
      <c r="N372" s="36">
        <f t="shared" si="112"/>
        <v>0</v>
      </c>
      <c r="O372" s="36">
        <f t="shared" si="112"/>
        <v>0</v>
      </c>
      <c r="P372" s="36">
        <f t="shared" si="112"/>
        <v>0</v>
      </c>
      <c r="Q372" s="36">
        <f t="shared" si="112"/>
        <v>0</v>
      </c>
      <c r="R372" s="36">
        <f t="shared" si="112"/>
        <v>0</v>
      </c>
      <c r="S372" s="36">
        <f t="shared" si="112"/>
        <v>0</v>
      </c>
      <c r="T372" s="36">
        <f t="shared" si="112"/>
        <v>0</v>
      </c>
      <c r="U372" s="36">
        <f t="shared" si="112"/>
        <v>0</v>
      </c>
      <c r="V372" s="36">
        <f t="shared" si="112"/>
        <v>0</v>
      </c>
      <c r="W372" s="148">
        <f t="shared" si="112"/>
        <v>0</v>
      </c>
      <c r="X372" s="49">
        <f t="shared" si="113"/>
        <v>0</v>
      </c>
      <c r="Y372" s="147">
        <f t="shared" si="114"/>
        <v>0</v>
      </c>
      <c r="Z372" s="36">
        <f t="shared" si="114"/>
        <v>0</v>
      </c>
      <c r="AA372" s="36">
        <f t="shared" si="114"/>
        <v>0</v>
      </c>
      <c r="AB372" s="36">
        <f t="shared" si="114"/>
        <v>0</v>
      </c>
      <c r="AC372" s="36">
        <f t="shared" si="114"/>
        <v>0</v>
      </c>
      <c r="AD372" s="36">
        <f t="shared" si="114"/>
        <v>0</v>
      </c>
      <c r="AE372" s="36">
        <f t="shared" si="114"/>
        <v>0</v>
      </c>
      <c r="AF372" s="36">
        <f t="shared" si="114"/>
        <v>0</v>
      </c>
      <c r="AG372" s="148">
        <f t="shared" si="114"/>
        <v>0</v>
      </c>
      <c r="AH372" s="46">
        <f t="shared" si="115"/>
        <v>0</v>
      </c>
      <c r="AI372" s="46">
        <f t="shared" si="116"/>
        <v>0</v>
      </c>
      <c r="AJ372" s="46">
        <f t="shared" si="117"/>
        <v>0</v>
      </c>
      <c r="AK372" s="49">
        <f t="shared" si="119"/>
        <v>0</v>
      </c>
    </row>
    <row r="373" spans="1:37" ht="16.5" customHeight="1">
      <c r="A373" s="48">
        <f>+'行事入力表①'!C373</f>
        <v>27</v>
      </c>
      <c r="B373" s="23" t="str">
        <f>+'行事入力表①'!D373</f>
        <v>木</v>
      </c>
      <c r="C373" s="36">
        <f>+'行事入力表①'!E373</f>
        <v>0</v>
      </c>
      <c r="D373" s="134"/>
      <c r="E373" s="134"/>
      <c r="F373" s="134"/>
      <c r="G373" s="134"/>
      <c r="H373" s="134"/>
      <c r="I373" s="134"/>
      <c r="J373" s="134"/>
      <c r="K373" s="147">
        <f t="shared" si="112"/>
        <v>0</v>
      </c>
      <c r="L373" s="36">
        <f t="shared" si="112"/>
        <v>0</v>
      </c>
      <c r="M373" s="36">
        <f t="shared" si="112"/>
        <v>0</v>
      </c>
      <c r="N373" s="36">
        <f t="shared" si="112"/>
        <v>0</v>
      </c>
      <c r="O373" s="36">
        <f t="shared" si="112"/>
        <v>0</v>
      </c>
      <c r="P373" s="36">
        <f t="shared" si="112"/>
        <v>0</v>
      </c>
      <c r="Q373" s="36">
        <f t="shared" si="112"/>
        <v>0</v>
      </c>
      <c r="R373" s="36">
        <f t="shared" si="112"/>
        <v>0</v>
      </c>
      <c r="S373" s="36">
        <f t="shared" si="112"/>
        <v>0</v>
      </c>
      <c r="T373" s="36">
        <f t="shared" si="112"/>
        <v>0</v>
      </c>
      <c r="U373" s="36">
        <f t="shared" si="112"/>
        <v>0</v>
      </c>
      <c r="V373" s="36">
        <f t="shared" si="112"/>
        <v>0</v>
      </c>
      <c r="W373" s="148">
        <f t="shared" si="112"/>
        <v>0</v>
      </c>
      <c r="X373" s="49">
        <f t="shared" si="113"/>
        <v>0</v>
      </c>
      <c r="Y373" s="147">
        <f t="shared" si="114"/>
        <v>0</v>
      </c>
      <c r="Z373" s="36">
        <f t="shared" si="114"/>
        <v>0</v>
      </c>
      <c r="AA373" s="36">
        <f t="shared" si="114"/>
        <v>0</v>
      </c>
      <c r="AB373" s="36">
        <f t="shared" si="114"/>
        <v>0</v>
      </c>
      <c r="AC373" s="36">
        <f t="shared" si="114"/>
        <v>0</v>
      </c>
      <c r="AD373" s="36">
        <f t="shared" si="114"/>
        <v>0</v>
      </c>
      <c r="AE373" s="36">
        <f t="shared" si="114"/>
        <v>0</v>
      </c>
      <c r="AF373" s="36">
        <f t="shared" si="114"/>
        <v>0</v>
      </c>
      <c r="AG373" s="148">
        <f t="shared" si="114"/>
        <v>0</v>
      </c>
      <c r="AH373" s="46">
        <f t="shared" si="115"/>
        <v>0</v>
      </c>
      <c r="AI373" s="46">
        <f t="shared" si="116"/>
        <v>0</v>
      </c>
      <c r="AJ373" s="46">
        <f t="shared" si="117"/>
        <v>0</v>
      </c>
      <c r="AK373" s="49">
        <f t="shared" si="119"/>
        <v>0</v>
      </c>
    </row>
    <row r="374" spans="1:37" ht="16.5" customHeight="1">
      <c r="A374" s="48">
        <f>+'行事入力表①'!C374</f>
        <v>28</v>
      </c>
      <c r="B374" s="23" t="str">
        <f>+'行事入力表①'!D374</f>
        <v>金</v>
      </c>
      <c r="C374" s="36">
        <f>+'行事入力表①'!E374</f>
        <v>0</v>
      </c>
      <c r="D374" s="134"/>
      <c r="E374" s="134"/>
      <c r="F374" s="134"/>
      <c r="G374" s="134"/>
      <c r="H374" s="134"/>
      <c r="I374" s="134"/>
      <c r="J374" s="134"/>
      <c r="K374" s="147">
        <f t="shared" si="112"/>
        <v>0</v>
      </c>
      <c r="L374" s="36">
        <f t="shared" si="112"/>
        <v>0</v>
      </c>
      <c r="M374" s="36">
        <f t="shared" si="112"/>
        <v>0</v>
      </c>
      <c r="N374" s="36">
        <f t="shared" si="112"/>
        <v>0</v>
      </c>
      <c r="O374" s="36">
        <f t="shared" si="112"/>
        <v>0</v>
      </c>
      <c r="P374" s="36">
        <f t="shared" si="112"/>
        <v>0</v>
      </c>
      <c r="Q374" s="36">
        <f t="shared" si="112"/>
        <v>0</v>
      </c>
      <c r="R374" s="36">
        <f t="shared" si="112"/>
        <v>0</v>
      </c>
      <c r="S374" s="36">
        <f t="shared" si="112"/>
        <v>0</v>
      </c>
      <c r="T374" s="36">
        <f t="shared" si="112"/>
        <v>0</v>
      </c>
      <c r="U374" s="36">
        <f t="shared" si="112"/>
        <v>0</v>
      </c>
      <c r="V374" s="36">
        <f t="shared" si="112"/>
        <v>0</v>
      </c>
      <c r="W374" s="148">
        <f t="shared" si="112"/>
        <v>0</v>
      </c>
      <c r="X374" s="49">
        <f t="shared" si="113"/>
        <v>0</v>
      </c>
      <c r="Y374" s="147">
        <f t="shared" si="114"/>
        <v>0</v>
      </c>
      <c r="Z374" s="36">
        <f t="shared" si="114"/>
        <v>0</v>
      </c>
      <c r="AA374" s="36">
        <f t="shared" si="114"/>
        <v>0</v>
      </c>
      <c r="AB374" s="36">
        <f t="shared" si="114"/>
        <v>0</v>
      </c>
      <c r="AC374" s="36">
        <f t="shared" si="114"/>
        <v>0</v>
      </c>
      <c r="AD374" s="36">
        <f t="shared" si="114"/>
        <v>0</v>
      </c>
      <c r="AE374" s="36">
        <f t="shared" si="114"/>
        <v>0</v>
      </c>
      <c r="AF374" s="36">
        <f t="shared" si="114"/>
        <v>0</v>
      </c>
      <c r="AG374" s="148">
        <f t="shared" si="114"/>
        <v>0</v>
      </c>
      <c r="AH374" s="46">
        <f t="shared" si="115"/>
        <v>0</v>
      </c>
      <c r="AI374" s="46">
        <f t="shared" si="116"/>
        <v>0</v>
      </c>
      <c r="AJ374" s="46">
        <f t="shared" si="117"/>
        <v>0</v>
      </c>
      <c r="AK374" s="49">
        <f t="shared" si="119"/>
        <v>0</v>
      </c>
    </row>
    <row r="375" spans="1:37" ht="16.5" customHeight="1">
      <c r="A375" s="12">
        <f>+'行事入力表①'!C375</f>
        <v>29</v>
      </c>
      <c r="B375" s="13" t="str">
        <f>+'行事入力表①'!D375</f>
        <v>土</v>
      </c>
      <c r="C375" s="14">
        <f>+'行事入力表①'!E375</f>
        <v>0</v>
      </c>
      <c r="D375" s="133" t="s">
        <v>149</v>
      </c>
      <c r="E375" s="133" t="s">
        <v>149</v>
      </c>
      <c r="F375" s="133" t="s">
        <v>369</v>
      </c>
      <c r="G375" s="133" t="s">
        <v>371</v>
      </c>
      <c r="H375" s="133" t="s">
        <v>149</v>
      </c>
      <c r="I375" s="133" t="s">
        <v>371</v>
      </c>
      <c r="J375" s="224" t="s">
        <v>371</v>
      </c>
      <c r="K375" s="146">
        <f t="shared" si="112"/>
        <v>0</v>
      </c>
      <c r="L375" s="14">
        <f t="shared" si="112"/>
        <v>0</v>
      </c>
      <c r="M375" s="14">
        <f t="shared" si="112"/>
        <v>0</v>
      </c>
      <c r="N375" s="14">
        <f t="shared" si="112"/>
        <v>0</v>
      </c>
      <c r="O375" s="14">
        <f t="shared" si="112"/>
        <v>0</v>
      </c>
      <c r="P375" s="14">
        <f t="shared" si="112"/>
        <v>0</v>
      </c>
      <c r="Q375" s="14">
        <f t="shared" si="112"/>
        <v>0</v>
      </c>
      <c r="R375" s="14">
        <f t="shared" si="112"/>
        <v>0</v>
      </c>
      <c r="S375" s="14">
        <f t="shared" si="112"/>
        <v>0</v>
      </c>
      <c r="T375" s="14">
        <f t="shared" si="112"/>
        <v>0</v>
      </c>
      <c r="U375" s="14">
        <f t="shared" si="112"/>
        <v>0</v>
      </c>
      <c r="V375" s="14">
        <f t="shared" si="112"/>
        <v>0</v>
      </c>
      <c r="W375" s="84">
        <f t="shared" si="112"/>
        <v>0</v>
      </c>
      <c r="X375" s="15">
        <f t="shared" si="113"/>
        <v>0</v>
      </c>
      <c r="Y375" s="146">
        <f t="shared" si="114"/>
        <v>0</v>
      </c>
      <c r="Z375" s="14">
        <f t="shared" si="114"/>
        <v>0</v>
      </c>
      <c r="AA375" s="14">
        <f t="shared" si="114"/>
        <v>0</v>
      </c>
      <c r="AB375" s="14">
        <f t="shared" si="114"/>
        <v>0</v>
      </c>
      <c r="AC375" s="14">
        <f t="shared" si="114"/>
        <v>0</v>
      </c>
      <c r="AD375" s="14">
        <f t="shared" si="114"/>
        <v>0</v>
      </c>
      <c r="AE375" s="14">
        <f t="shared" si="114"/>
        <v>0</v>
      </c>
      <c r="AF375" s="14">
        <f t="shared" si="114"/>
        <v>0</v>
      </c>
      <c r="AG375" s="84">
        <f t="shared" si="114"/>
        <v>0</v>
      </c>
      <c r="AH375" s="10">
        <f t="shared" si="115"/>
        <v>0</v>
      </c>
      <c r="AI375" s="10">
        <f t="shared" si="116"/>
        <v>0</v>
      </c>
      <c r="AJ375" s="10">
        <f t="shared" si="117"/>
        <v>0</v>
      </c>
      <c r="AK375" s="11">
        <f t="shared" si="119"/>
        <v>0</v>
      </c>
    </row>
    <row r="376" spans="1:37" ht="16.5" customHeight="1">
      <c r="A376" s="12">
        <f>+'行事入力表①'!C376</f>
        <v>30</v>
      </c>
      <c r="B376" s="13" t="str">
        <f>+'行事入力表①'!D376</f>
        <v>日</v>
      </c>
      <c r="C376" s="14">
        <f>+'行事入力表①'!E376</f>
        <v>0</v>
      </c>
      <c r="D376" s="133" t="s">
        <v>371</v>
      </c>
      <c r="E376" s="133" t="s">
        <v>149</v>
      </c>
      <c r="F376" s="133" t="s">
        <v>371</v>
      </c>
      <c r="G376" s="133" t="s">
        <v>369</v>
      </c>
      <c r="H376" s="133" t="s">
        <v>371</v>
      </c>
      <c r="I376" s="133" t="s">
        <v>149</v>
      </c>
      <c r="J376" s="133" t="s">
        <v>371</v>
      </c>
      <c r="K376" s="146">
        <f t="shared" si="112"/>
        <v>0</v>
      </c>
      <c r="L376" s="14">
        <f t="shared" si="112"/>
        <v>0</v>
      </c>
      <c r="M376" s="14">
        <f t="shared" si="112"/>
        <v>0</v>
      </c>
      <c r="N376" s="14">
        <f t="shared" si="112"/>
        <v>0</v>
      </c>
      <c r="O376" s="14">
        <f t="shared" si="112"/>
        <v>0</v>
      </c>
      <c r="P376" s="14">
        <f t="shared" si="112"/>
        <v>0</v>
      </c>
      <c r="Q376" s="14">
        <f t="shared" si="112"/>
        <v>0</v>
      </c>
      <c r="R376" s="14">
        <f t="shared" si="112"/>
        <v>0</v>
      </c>
      <c r="S376" s="14">
        <f t="shared" si="112"/>
        <v>0</v>
      </c>
      <c r="T376" s="14">
        <f t="shared" si="112"/>
        <v>0</v>
      </c>
      <c r="U376" s="14">
        <f t="shared" si="112"/>
        <v>0</v>
      </c>
      <c r="V376" s="14">
        <f t="shared" si="112"/>
        <v>0</v>
      </c>
      <c r="W376" s="84">
        <f t="shared" si="112"/>
        <v>0</v>
      </c>
      <c r="X376" s="15">
        <f t="shared" si="113"/>
        <v>0</v>
      </c>
      <c r="Y376" s="146">
        <f t="shared" si="114"/>
        <v>0</v>
      </c>
      <c r="Z376" s="14">
        <f t="shared" si="114"/>
        <v>0</v>
      </c>
      <c r="AA376" s="14">
        <f t="shared" si="114"/>
        <v>0</v>
      </c>
      <c r="AB376" s="14">
        <f t="shared" si="114"/>
        <v>0</v>
      </c>
      <c r="AC376" s="14">
        <f t="shared" si="114"/>
        <v>0</v>
      </c>
      <c r="AD376" s="14">
        <f t="shared" si="114"/>
        <v>0</v>
      </c>
      <c r="AE376" s="14">
        <f t="shared" si="114"/>
        <v>0</v>
      </c>
      <c r="AF376" s="14">
        <f t="shared" si="114"/>
        <v>0</v>
      </c>
      <c r="AG376" s="84">
        <f t="shared" si="114"/>
        <v>0</v>
      </c>
      <c r="AH376" s="10">
        <f t="shared" si="115"/>
        <v>0</v>
      </c>
      <c r="AI376" s="10">
        <f t="shared" si="116"/>
        <v>0</v>
      </c>
      <c r="AJ376" s="10">
        <f t="shared" si="117"/>
        <v>0</v>
      </c>
      <c r="AK376" s="11">
        <f t="shared" si="119"/>
        <v>0</v>
      </c>
    </row>
    <row r="377" spans="1:37" ht="16.5" customHeight="1" thickBot="1">
      <c r="A377" s="50">
        <f>+'行事入力表①'!C377</f>
        <v>31</v>
      </c>
      <c r="B377" s="51" t="str">
        <f>+'行事入力表①'!D377</f>
        <v>月</v>
      </c>
      <c r="C377" s="52">
        <f>+'行事入力表①'!E377</f>
        <v>0</v>
      </c>
      <c r="D377" s="135"/>
      <c r="E377" s="135"/>
      <c r="F377" s="135"/>
      <c r="G377" s="135"/>
      <c r="H377" s="135"/>
      <c r="I377" s="135"/>
      <c r="J377" s="135"/>
      <c r="K377" s="153">
        <f t="shared" si="112"/>
        <v>0</v>
      </c>
      <c r="L377" s="52">
        <f t="shared" si="112"/>
        <v>0</v>
      </c>
      <c r="M377" s="52">
        <f t="shared" si="112"/>
        <v>0</v>
      </c>
      <c r="N377" s="52">
        <f t="shared" si="112"/>
        <v>0</v>
      </c>
      <c r="O377" s="52">
        <f t="shared" si="112"/>
        <v>0</v>
      </c>
      <c r="P377" s="52">
        <f t="shared" si="112"/>
        <v>0</v>
      </c>
      <c r="Q377" s="52">
        <f t="shared" si="112"/>
        <v>0</v>
      </c>
      <c r="R377" s="52">
        <f t="shared" si="112"/>
        <v>0</v>
      </c>
      <c r="S377" s="52">
        <f t="shared" si="112"/>
        <v>0</v>
      </c>
      <c r="T377" s="52">
        <f t="shared" si="112"/>
        <v>0</v>
      </c>
      <c r="U377" s="52">
        <f t="shared" si="112"/>
        <v>0</v>
      </c>
      <c r="V377" s="52">
        <f t="shared" si="112"/>
        <v>0</v>
      </c>
      <c r="W377" s="154">
        <f t="shared" si="112"/>
        <v>0</v>
      </c>
      <c r="X377" s="53">
        <f t="shared" si="113"/>
        <v>0</v>
      </c>
      <c r="Y377" s="153">
        <f>COUNTIF($D377:$J377,Y$4)</f>
        <v>0</v>
      </c>
      <c r="Z377" s="52">
        <f aca="true" t="shared" si="120" ref="Z377:AG377">COUNTIF($D377:$J377,Z$4)</f>
        <v>0</v>
      </c>
      <c r="AA377" s="52">
        <f t="shared" si="120"/>
        <v>0</v>
      </c>
      <c r="AB377" s="52">
        <f t="shared" si="120"/>
        <v>0</v>
      </c>
      <c r="AC377" s="52">
        <f t="shared" si="120"/>
        <v>0</v>
      </c>
      <c r="AD377" s="52">
        <f t="shared" si="120"/>
        <v>0</v>
      </c>
      <c r="AE377" s="52">
        <f t="shared" si="120"/>
        <v>0</v>
      </c>
      <c r="AF377" s="52">
        <f t="shared" si="120"/>
        <v>0</v>
      </c>
      <c r="AG377" s="154">
        <f t="shared" si="120"/>
        <v>0</v>
      </c>
      <c r="AH377" s="155">
        <f>COUNTA(D377:J377)-X377-AJ377-SUM(Y377:AG377)-COUNTIF(D377:J377,"-")-COUNTIF(D377:J377,"★")</f>
        <v>0</v>
      </c>
      <c r="AI377" s="155">
        <f t="shared" si="116"/>
        <v>0</v>
      </c>
      <c r="AJ377" s="155">
        <f t="shared" si="117"/>
        <v>0</v>
      </c>
      <c r="AK377" s="53">
        <f t="shared" si="119"/>
        <v>0</v>
      </c>
    </row>
    <row r="378" spans="1:31" ht="16.5" customHeight="1" thickBot="1">
      <c r="A378" s="551"/>
      <c r="B378" s="551"/>
      <c r="C378" s="551"/>
      <c r="D378" s="551"/>
      <c r="E378" s="551"/>
      <c r="F378" s="551"/>
      <c r="G378" s="551"/>
      <c r="H378" s="551"/>
      <c r="I378" s="551"/>
      <c r="J378" s="551"/>
      <c r="K378" s="551"/>
      <c r="L378" s="551"/>
      <c r="M378" s="551"/>
      <c r="N378" s="551"/>
      <c r="O378" s="551"/>
      <c r="P378" s="551"/>
      <c r="Q378" s="551"/>
      <c r="R378" s="551"/>
      <c r="S378" s="551"/>
      <c r="T378" s="551"/>
      <c r="U378" s="551"/>
      <c r="V378" s="551"/>
      <c r="W378" s="551"/>
      <c r="X378" s="551"/>
      <c r="Y378" s="551"/>
      <c r="Z378" s="551"/>
      <c r="AA378" s="551"/>
      <c r="AB378" s="551"/>
      <c r="AC378" s="551"/>
      <c r="AD378" s="551"/>
      <c r="AE378" s="551"/>
    </row>
    <row r="379" spans="1:37" ht="22.5" customHeight="1" thickBot="1">
      <c r="A379" s="274" t="s">
        <v>57</v>
      </c>
      <c r="B379" s="275"/>
      <c r="C379" s="275"/>
      <c r="D379" s="275"/>
      <c r="E379" s="275"/>
      <c r="F379" s="275"/>
      <c r="G379" s="275"/>
      <c r="H379" s="275"/>
      <c r="I379" s="276"/>
      <c r="J379" s="143"/>
      <c r="K379" s="54">
        <f>SUM(K347:K377)</f>
        <v>0</v>
      </c>
      <c r="L379" s="55">
        <f aca="true" t="shared" si="121" ref="L379:AK379">SUM(L347:L377)</f>
        <v>0</v>
      </c>
      <c r="M379" s="55">
        <f t="shared" si="121"/>
        <v>0</v>
      </c>
      <c r="N379" s="55">
        <f t="shared" si="121"/>
        <v>0</v>
      </c>
      <c r="O379" s="55">
        <f t="shared" si="121"/>
        <v>0</v>
      </c>
      <c r="P379" s="55">
        <f t="shared" si="121"/>
        <v>0</v>
      </c>
      <c r="Q379" s="55">
        <f t="shared" si="121"/>
        <v>0</v>
      </c>
      <c r="R379" s="55">
        <f t="shared" si="121"/>
        <v>0</v>
      </c>
      <c r="S379" s="55">
        <f t="shared" si="121"/>
        <v>0</v>
      </c>
      <c r="T379" s="55">
        <f t="shared" si="121"/>
        <v>0</v>
      </c>
      <c r="U379" s="55">
        <f t="shared" si="121"/>
        <v>0</v>
      </c>
      <c r="V379" s="55">
        <f t="shared" si="121"/>
        <v>0</v>
      </c>
      <c r="W379" s="55">
        <f t="shared" si="121"/>
        <v>0</v>
      </c>
      <c r="X379" s="56">
        <f t="shared" si="121"/>
        <v>0</v>
      </c>
      <c r="Y379" s="57">
        <f t="shared" si="121"/>
        <v>0</v>
      </c>
      <c r="Z379" s="55">
        <f t="shared" si="121"/>
        <v>0</v>
      </c>
      <c r="AA379" s="55">
        <f t="shared" si="121"/>
        <v>0</v>
      </c>
      <c r="AB379" s="55">
        <f t="shared" si="121"/>
        <v>0</v>
      </c>
      <c r="AC379" s="55">
        <f t="shared" si="121"/>
        <v>0</v>
      </c>
      <c r="AD379" s="55">
        <f t="shared" si="121"/>
        <v>0</v>
      </c>
      <c r="AE379" s="55">
        <f t="shared" si="121"/>
        <v>0</v>
      </c>
      <c r="AF379" s="55">
        <f t="shared" si="121"/>
        <v>0</v>
      </c>
      <c r="AG379" s="55">
        <f t="shared" si="121"/>
        <v>0</v>
      </c>
      <c r="AH379" s="55">
        <f t="shared" si="121"/>
        <v>0</v>
      </c>
      <c r="AI379" s="55">
        <f>SUM(AI347:AI377)</f>
        <v>0</v>
      </c>
      <c r="AJ379" s="55">
        <f t="shared" si="121"/>
        <v>0</v>
      </c>
      <c r="AK379" s="56">
        <f t="shared" si="121"/>
        <v>0</v>
      </c>
    </row>
    <row r="380" spans="1:31" ht="16.5" customHeight="1">
      <c r="A380" s="277" t="s">
        <v>206</v>
      </c>
      <c r="B380" s="277"/>
      <c r="C380" s="277"/>
      <c r="D380" s="277"/>
      <c r="E380" s="277"/>
      <c r="F380" s="277"/>
      <c r="G380" s="277"/>
      <c r="H380" s="277"/>
      <c r="I380" s="277"/>
      <c r="J380" s="277"/>
      <c r="K380" s="277"/>
      <c r="L380" s="277"/>
      <c r="M380" s="277"/>
      <c r="N380" s="277"/>
      <c r="O380" s="277"/>
      <c r="P380" s="277"/>
      <c r="Q380" s="277"/>
      <c r="R380" s="277"/>
      <c r="S380" s="277"/>
      <c r="T380" s="277"/>
      <c r="U380" s="277"/>
      <c r="V380" s="277"/>
      <c r="W380" s="277"/>
      <c r="X380" s="277"/>
      <c r="Y380" s="277"/>
      <c r="Z380" s="277"/>
      <c r="AA380" s="277"/>
      <c r="AB380" s="277"/>
      <c r="AC380" s="277"/>
      <c r="AD380" s="277"/>
      <c r="AE380" s="277"/>
    </row>
    <row r="381" spans="3:37" ht="22.5" customHeight="1">
      <c r="C381" s="138" t="str">
        <f>C1</f>
        <v>平成22年度　教育課程実施計画</v>
      </c>
      <c r="D381" s="139"/>
      <c r="E381" s="139"/>
      <c r="F381" s="139"/>
      <c r="G381" s="139"/>
      <c r="H381" s="139"/>
      <c r="I381" s="139"/>
      <c r="J381" s="139"/>
      <c r="W381" s="258" t="str">
        <f>+'時間割入力表②'!$E$1</f>
        <v>○○立△△</v>
      </c>
      <c r="X381" s="258"/>
      <c r="Y381" s="258"/>
      <c r="Z381" s="258"/>
      <c r="AA381" s="258"/>
      <c r="AB381" s="258"/>
      <c r="AC381" s="38" t="s">
        <v>163</v>
      </c>
      <c r="AD381" s="38"/>
      <c r="AE381" s="38"/>
      <c r="AF381" s="38" t="s">
        <v>73</v>
      </c>
      <c r="AG381" s="85">
        <f>+'時間割入力表②'!$B$2</f>
        <v>0</v>
      </c>
      <c r="AH381" s="38" t="s">
        <v>74</v>
      </c>
      <c r="AI381" s="38"/>
      <c r="AJ381" s="85">
        <f>+$AJ$1</f>
      </c>
      <c r="AK381" s="38">
        <f>+$AK$1</f>
      </c>
    </row>
    <row r="382" spans="4:10" ht="16.5" customHeight="1" thickBot="1">
      <c r="D382" s="139"/>
      <c r="E382" s="139"/>
      <c r="F382" s="139"/>
      <c r="G382" s="139"/>
      <c r="H382" s="139"/>
      <c r="I382" s="139"/>
      <c r="J382" s="139"/>
    </row>
    <row r="383" spans="1:37" s="35" customFormat="1" ht="16.5" customHeight="1">
      <c r="A383" s="286" t="s">
        <v>67</v>
      </c>
      <c r="B383" s="287"/>
      <c r="C383" s="287"/>
      <c r="D383" s="271" t="s">
        <v>238</v>
      </c>
      <c r="E383" s="272"/>
      <c r="F383" s="272"/>
      <c r="G383" s="272"/>
      <c r="H383" s="272"/>
      <c r="I383" s="272"/>
      <c r="J383" s="273"/>
      <c r="K383" s="283" t="s">
        <v>157</v>
      </c>
      <c r="L383" s="284"/>
      <c r="M383" s="284"/>
      <c r="N383" s="284"/>
      <c r="O383" s="284"/>
      <c r="P383" s="284"/>
      <c r="Q383" s="284"/>
      <c r="R383" s="284"/>
      <c r="S383" s="285"/>
      <c r="T383" s="39" t="s">
        <v>49</v>
      </c>
      <c r="U383" s="39" t="s">
        <v>101</v>
      </c>
      <c r="V383" s="39" t="s">
        <v>260</v>
      </c>
      <c r="W383" s="39" t="s">
        <v>50</v>
      </c>
      <c r="X383" s="281" t="s">
        <v>19</v>
      </c>
      <c r="Y383" s="269" t="s">
        <v>161</v>
      </c>
      <c r="Z383" s="270"/>
      <c r="AA383" s="83" t="s">
        <v>162</v>
      </c>
      <c r="AB383" s="288" t="s">
        <v>15</v>
      </c>
      <c r="AC383" s="288"/>
      <c r="AD383" s="288"/>
      <c r="AE383" s="288"/>
      <c r="AF383" s="288"/>
      <c r="AG383" s="259" t="s">
        <v>53</v>
      </c>
      <c r="AH383" s="285"/>
      <c r="AI383" s="40" t="s">
        <v>134</v>
      </c>
      <c r="AJ383" s="40" t="s">
        <v>54</v>
      </c>
      <c r="AK383" s="281" t="s">
        <v>56</v>
      </c>
    </row>
    <row r="384" spans="1:37" s="43" customFormat="1" ht="16.5" customHeight="1" thickBot="1">
      <c r="A384" s="41" t="s">
        <v>3</v>
      </c>
      <c r="B384" s="7" t="s">
        <v>52</v>
      </c>
      <c r="C384" s="7" t="s">
        <v>39</v>
      </c>
      <c r="D384" s="140" t="s">
        <v>373</v>
      </c>
      <c r="E384" s="140" t="s">
        <v>374</v>
      </c>
      <c r="F384" s="140" t="s">
        <v>388</v>
      </c>
      <c r="G384" s="140" t="s">
        <v>378</v>
      </c>
      <c r="H384" s="140" t="s">
        <v>381</v>
      </c>
      <c r="I384" s="140" t="s">
        <v>382</v>
      </c>
      <c r="J384" s="145" t="s">
        <v>384</v>
      </c>
      <c r="K384" s="41" t="s">
        <v>46</v>
      </c>
      <c r="L384" s="7" t="s">
        <v>47</v>
      </c>
      <c r="M384" s="7" t="s">
        <v>154</v>
      </c>
      <c r="N384" s="7" t="s">
        <v>48</v>
      </c>
      <c r="O384" s="7" t="s">
        <v>99</v>
      </c>
      <c r="P384" s="7" t="s">
        <v>97</v>
      </c>
      <c r="Q384" s="7" t="s">
        <v>155</v>
      </c>
      <c r="R384" s="7" t="s">
        <v>156</v>
      </c>
      <c r="S384" s="7" t="s">
        <v>98</v>
      </c>
      <c r="T384" s="7" t="s">
        <v>49</v>
      </c>
      <c r="U384" s="7" t="s">
        <v>51</v>
      </c>
      <c r="V384" s="7" t="s">
        <v>260</v>
      </c>
      <c r="W384" s="7" t="s">
        <v>50</v>
      </c>
      <c r="X384" s="282"/>
      <c r="Y384" s="41" t="s">
        <v>158</v>
      </c>
      <c r="Z384" s="65" t="s">
        <v>159</v>
      </c>
      <c r="AA384" s="65" t="s">
        <v>160</v>
      </c>
      <c r="AB384" s="7" t="s">
        <v>102</v>
      </c>
      <c r="AC384" s="7" t="s">
        <v>103</v>
      </c>
      <c r="AD384" s="7" t="s">
        <v>104</v>
      </c>
      <c r="AE384" s="7" t="s">
        <v>105</v>
      </c>
      <c r="AF384" s="7" t="s">
        <v>106</v>
      </c>
      <c r="AG384" s="7" t="s">
        <v>196</v>
      </c>
      <c r="AH384" s="7" t="s">
        <v>148</v>
      </c>
      <c r="AI384" s="7" t="s">
        <v>191</v>
      </c>
      <c r="AJ384" s="7" t="s">
        <v>88</v>
      </c>
      <c r="AK384" s="282"/>
    </row>
    <row r="385" spans="1:37" ht="16.5" customHeight="1">
      <c r="A385" s="48">
        <f>+'行事入力表①'!C385</f>
        <v>1</v>
      </c>
      <c r="B385" s="23" t="str">
        <f>+'行事入力表①'!D385</f>
        <v>火</v>
      </c>
      <c r="C385" s="36">
        <f>+'行事入力表①'!E385</f>
        <v>0</v>
      </c>
      <c r="D385" s="134"/>
      <c r="E385" s="134"/>
      <c r="F385" s="134"/>
      <c r="G385" s="134"/>
      <c r="H385" s="134"/>
      <c r="I385" s="134"/>
      <c r="J385" s="134"/>
      <c r="K385" s="156">
        <f>COUNTIF($D385:$J385,K$4)</f>
        <v>0</v>
      </c>
      <c r="L385" s="157">
        <f aca="true" t="shared" si="122" ref="L385:W400">COUNTIF($D385:$J385,L$4)</f>
        <v>0</v>
      </c>
      <c r="M385" s="157">
        <f t="shared" si="122"/>
        <v>0</v>
      </c>
      <c r="N385" s="157">
        <f t="shared" si="122"/>
        <v>0</v>
      </c>
      <c r="O385" s="157">
        <f t="shared" si="122"/>
        <v>0</v>
      </c>
      <c r="P385" s="157">
        <f t="shared" si="122"/>
        <v>0</v>
      </c>
      <c r="Q385" s="157">
        <f t="shared" si="122"/>
        <v>0</v>
      </c>
      <c r="R385" s="157">
        <f t="shared" si="122"/>
        <v>0</v>
      </c>
      <c r="S385" s="157">
        <f t="shared" si="122"/>
        <v>0</v>
      </c>
      <c r="T385" s="157">
        <f t="shared" si="122"/>
        <v>0</v>
      </c>
      <c r="U385" s="157">
        <f t="shared" si="122"/>
        <v>0</v>
      </c>
      <c r="V385" s="157">
        <f t="shared" si="122"/>
        <v>0</v>
      </c>
      <c r="W385" s="158">
        <f t="shared" si="122"/>
        <v>0</v>
      </c>
      <c r="X385" s="159">
        <f>SUM(K385:W385)</f>
        <v>0</v>
      </c>
      <c r="Y385" s="156">
        <f>COUNTIF($D385:$J385,Y$4)</f>
        <v>0</v>
      </c>
      <c r="Z385" s="157">
        <f aca="true" t="shared" si="123" ref="Z385:AG400">COUNTIF($D385:$J385,Z$4)</f>
        <v>0</v>
      </c>
      <c r="AA385" s="157">
        <f t="shared" si="123"/>
        <v>0</v>
      </c>
      <c r="AB385" s="157">
        <f t="shared" si="123"/>
        <v>0</v>
      </c>
      <c r="AC385" s="157">
        <f t="shared" si="123"/>
        <v>0</v>
      </c>
      <c r="AD385" s="157">
        <f t="shared" si="123"/>
        <v>0</v>
      </c>
      <c r="AE385" s="157">
        <f t="shared" si="123"/>
        <v>0</v>
      </c>
      <c r="AF385" s="157">
        <f t="shared" si="123"/>
        <v>0</v>
      </c>
      <c r="AG385" s="158">
        <f t="shared" si="123"/>
        <v>0</v>
      </c>
      <c r="AH385" s="157">
        <f>COUNTA(D385:J385)-X385-AJ385-SUM(Y385:AG385)-COUNTIF(D385:J385,"-")-COUNTIF(D385:J385,"★")</f>
        <v>0</v>
      </c>
      <c r="AI385" s="157">
        <f>COUNTIF(D385:J385,"★")</f>
        <v>0</v>
      </c>
      <c r="AJ385" s="157">
        <f>COUNTIF($D385:$J385,AJ$4)+COUNTIF($D385:$J385,"臨")</f>
        <v>0</v>
      </c>
      <c r="AK385" s="159">
        <f>+X385+SUM(Y385:AH385)</f>
        <v>0</v>
      </c>
    </row>
    <row r="386" spans="1:37" ht="16.5" customHeight="1">
      <c r="A386" s="48">
        <f>+'行事入力表①'!C386</f>
        <v>2</v>
      </c>
      <c r="B386" s="23" t="str">
        <f>+'行事入力表①'!D386</f>
        <v>水</v>
      </c>
      <c r="C386" s="36">
        <f>+'行事入力表①'!E386</f>
        <v>0</v>
      </c>
      <c r="D386" s="134"/>
      <c r="E386" s="134"/>
      <c r="F386" s="134"/>
      <c r="G386" s="134"/>
      <c r="H386" s="134"/>
      <c r="I386" s="134"/>
      <c r="J386" s="134"/>
      <c r="K386" s="147">
        <f aca="true" t="shared" si="124" ref="K386:W415">COUNTIF($D386:$J386,K$4)</f>
        <v>0</v>
      </c>
      <c r="L386" s="36">
        <f t="shared" si="122"/>
        <v>0</v>
      </c>
      <c r="M386" s="36">
        <f t="shared" si="122"/>
        <v>0</v>
      </c>
      <c r="N386" s="36">
        <f t="shared" si="122"/>
        <v>0</v>
      </c>
      <c r="O386" s="36">
        <f t="shared" si="122"/>
        <v>0</v>
      </c>
      <c r="P386" s="36">
        <f t="shared" si="122"/>
        <v>0</v>
      </c>
      <c r="Q386" s="36">
        <f t="shared" si="122"/>
        <v>0</v>
      </c>
      <c r="R386" s="36">
        <f t="shared" si="122"/>
        <v>0</v>
      </c>
      <c r="S386" s="36">
        <f t="shared" si="122"/>
        <v>0</v>
      </c>
      <c r="T386" s="36">
        <f t="shared" si="122"/>
        <v>0</v>
      </c>
      <c r="U386" s="36">
        <f t="shared" si="122"/>
        <v>0</v>
      </c>
      <c r="V386" s="36">
        <f t="shared" si="122"/>
        <v>0</v>
      </c>
      <c r="W386" s="148">
        <f t="shared" si="122"/>
        <v>0</v>
      </c>
      <c r="X386" s="49">
        <f aca="true" t="shared" si="125" ref="X386:X415">SUM(K386:W386)</f>
        <v>0</v>
      </c>
      <c r="Y386" s="147">
        <f aca="true" t="shared" si="126" ref="Y386:AG414">COUNTIF($D386:$J386,Y$4)</f>
        <v>0</v>
      </c>
      <c r="Z386" s="36">
        <f t="shared" si="123"/>
        <v>0</v>
      </c>
      <c r="AA386" s="36">
        <f t="shared" si="123"/>
        <v>0</v>
      </c>
      <c r="AB386" s="36">
        <f t="shared" si="123"/>
        <v>0</v>
      </c>
      <c r="AC386" s="36">
        <f t="shared" si="123"/>
        <v>0</v>
      </c>
      <c r="AD386" s="36">
        <f t="shared" si="123"/>
        <v>0</v>
      </c>
      <c r="AE386" s="36">
        <f t="shared" si="123"/>
        <v>0</v>
      </c>
      <c r="AF386" s="36">
        <f t="shared" si="123"/>
        <v>0</v>
      </c>
      <c r="AG386" s="148">
        <f t="shared" si="123"/>
        <v>0</v>
      </c>
      <c r="AH386" s="46">
        <f aca="true" t="shared" si="127" ref="AH386:AH414">COUNTA(D386:J386)-X386-AJ386-SUM(Y386:AG386)-COUNTIF(D386:J386,"-")-COUNTIF(D386:J386,"★")</f>
        <v>0</v>
      </c>
      <c r="AI386" s="46">
        <f aca="true" t="shared" si="128" ref="AI386:AI415">COUNTIF(D386:J386,"★")</f>
        <v>0</v>
      </c>
      <c r="AJ386" s="46">
        <f aca="true" t="shared" si="129" ref="AJ386:AJ415">COUNTIF($D386:$J386,AJ$4)+COUNTIF($D386:$J386,"臨")</f>
        <v>0</v>
      </c>
      <c r="AK386" s="47">
        <f aca="true" t="shared" si="130" ref="AK386:AK397">+X386+SUM(Y386:AH386)</f>
        <v>0</v>
      </c>
    </row>
    <row r="387" spans="1:37" ht="16.5" customHeight="1">
      <c r="A387" s="48">
        <f>+'行事入力表①'!C387</f>
        <v>3</v>
      </c>
      <c r="B387" s="23" t="str">
        <f>+'行事入力表①'!D387</f>
        <v>木</v>
      </c>
      <c r="C387" s="36">
        <f>+'行事入力表①'!E387</f>
        <v>0</v>
      </c>
      <c r="D387" s="134"/>
      <c r="E387" s="134"/>
      <c r="F387" s="134"/>
      <c r="G387" s="134"/>
      <c r="H387" s="134"/>
      <c r="I387" s="134"/>
      <c r="J387" s="134"/>
      <c r="K387" s="147">
        <f t="shared" si="124"/>
        <v>0</v>
      </c>
      <c r="L387" s="36">
        <f t="shared" si="122"/>
        <v>0</v>
      </c>
      <c r="M387" s="36">
        <f t="shared" si="122"/>
        <v>0</v>
      </c>
      <c r="N387" s="36">
        <f t="shared" si="122"/>
        <v>0</v>
      </c>
      <c r="O387" s="36">
        <f t="shared" si="122"/>
        <v>0</v>
      </c>
      <c r="P387" s="36">
        <f t="shared" si="122"/>
        <v>0</v>
      </c>
      <c r="Q387" s="36">
        <f t="shared" si="122"/>
        <v>0</v>
      </c>
      <c r="R387" s="36">
        <f t="shared" si="122"/>
        <v>0</v>
      </c>
      <c r="S387" s="36">
        <f t="shared" si="122"/>
        <v>0</v>
      </c>
      <c r="T387" s="36">
        <f t="shared" si="122"/>
        <v>0</v>
      </c>
      <c r="U387" s="36">
        <f t="shared" si="122"/>
        <v>0</v>
      </c>
      <c r="V387" s="36">
        <f t="shared" si="122"/>
        <v>0</v>
      </c>
      <c r="W387" s="148">
        <f t="shared" si="122"/>
        <v>0</v>
      </c>
      <c r="X387" s="49">
        <f t="shared" si="125"/>
        <v>0</v>
      </c>
      <c r="Y387" s="147">
        <f t="shared" si="126"/>
        <v>0</v>
      </c>
      <c r="Z387" s="36">
        <f t="shared" si="123"/>
        <v>0</v>
      </c>
      <c r="AA387" s="36">
        <f t="shared" si="123"/>
        <v>0</v>
      </c>
      <c r="AB387" s="36">
        <f t="shared" si="123"/>
        <v>0</v>
      </c>
      <c r="AC387" s="36">
        <f t="shared" si="123"/>
        <v>0</v>
      </c>
      <c r="AD387" s="36">
        <f t="shared" si="123"/>
        <v>0</v>
      </c>
      <c r="AE387" s="36">
        <f t="shared" si="123"/>
        <v>0</v>
      </c>
      <c r="AF387" s="36">
        <f t="shared" si="123"/>
        <v>0</v>
      </c>
      <c r="AG387" s="148">
        <f t="shared" si="123"/>
        <v>0</v>
      </c>
      <c r="AH387" s="46">
        <f t="shared" si="127"/>
        <v>0</v>
      </c>
      <c r="AI387" s="46">
        <f t="shared" si="128"/>
        <v>0</v>
      </c>
      <c r="AJ387" s="46">
        <f t="shared" si="129"/>
        <v>0</v>
      </c>
      <c r="AK387" s="47">
        <f t="shared" si="130"/>
        <v>0</v>
      </c>
    </row>
    <row r="388" spans="1:37" ht="16.5" customHeight="1">
      <c r="A388" s="48">
        <f>+'行事入力表①'!C388</f>
        <v>4</v>
      </c>
      <c r="B388" s="23" t="str">
        <f>+'行事入力表①'!D388</f>
        <v>金</v>
      </c>
      <c r="C388" s="36">
        <f>+'行事入力表①'!E388</f>
        <v>0</v>
      </c>
      <c r="D388" s="134"/>
      <c r="E388" s="134"/>
      <c r="F388" s="134"/>
      <c r="G388" s="134"/>
      <c r="H388" s="134"/>
      <c r="I388" s="134"/>
      <c r="J388" s="134"/>
      <c r="K388" s="147">
        <f t="shared" si="124"/>
        <v>0</v>
      </c>
      <c r="L388" s="36">
        <f t="shared" si="122"/>
        <v>0</v>
      </c>
      <c r="M388" s="36">
        <f t="shared" si="122"/>
        <v>0</v>
      </c>
      <c r="N388" s="36">
        <f t="shared" si="122"/>
        <v>0</v>
      </c>
      <c r="O388" s="36">
        <f t="shared" si="122"/>
        <v>0</v>
      </c>
      <c r="P388" s="36">
        <f t="shared" si="122"/>
        <v>0</v>
      </c>
      <c r="Q388" s="36">
        <f t="shared" si="122"/>
        <v>0</v>
      </c>
      <c r="R388" s="36">
        <f t="shared" si="122"/>
        <v>0</v>
      </c>
      <c r="S388" s="36">
        <f t="shared" si="122"/>
        <v>0</v>
      </c>
      <c r="T388" s="36">
        <f t="shared" si="122"/>
        <v>0</v>
      </c>
      <c r="U388" s="36">
        <f t="shared" si="122"/>
        <v>0</v>
      </c>
      <c r="V388" s="36">
        <f t="shared" si="122"/>
        <v>0</v>
      </c>
      <c r="W388" s="148">
        <f t="shared" si="122"/>
        <v>0</v>
      </c>
      <c r="X388" s="49">
        <f t="shared" si="125"/>
        <v>0</v>
      </c>
      <c r="Y388" s="147">
        <f t="shared" si="126"/>
        <v>0</v>
      </c>
      <c r="Z388" s="36">
        <f t="shared" si="123"/>
        <v>0</v>
      </c>
      <c r="AA388" s="36">
        <f t="shared" si="123"/>
        <v>0</v>
      </c>
      <c r="AB388" s="36">
        <f t="shared" si="123"/>
        <v>0</v>
      </c>
      <c r="AC388" s="36">
        <f t="shared" si="123"/>
        <v>0</v>
      </c>
      <c r="AD388" s="36">
        <f t="shared" si="123"/>
        <v>0</v>
      </c>
      <c r="AE388" s="36">
        <f t="shared" si="123"/>
        <v>0</v>
      </c>
      <c r="AF388" s="36">
        <f t="shared" si="123"/>
        <v>0</v>
      </c>
      <c r="AG388" s="148">
        <f t="shared" si="123"/>
        <v>0</v>
      </c>
      <c r="AH388" s="46">
        <f t="shared" si="127"/>
        <v>0</v>
      </c>
      <c r="AI388" s="46">
        <f t="shared" si="128"/>
        <v>0</v>
      </c>
      <c r="AJ388" s="46">
        <f t="shared" si="129"/>
        <v>0</v>
      </c>
      <c r="AK388" s="47">
        <f t="shared" si="130"/>
        <v>0</v>
      </c>
    </row>
    <row r="389" spans="1:37" ht="16.5" customHeight="1">
      <c r="A389" s="12">
        <f>+'行事入力表①'!C389</f>
        <v>5</v>
      </c>
      <c r="B389" s="13" t="str">
        <f>+'行事入力表①'!D389</f>
        <v>土</v>
      </c>
      <c r="C389" s="14">
        <f>+'行事入力表①'!E389</f>
        <v>0</v>
      </c>
      <c r="D389" s="133" t="s">
        <v>149</v>
      </c>
      <c r="E389" s="133" t="s">
        <v>371</v>
      </c>
      <c r="F389" s="133" t="s">
        <v>149</v>
      </c>
      <c r="G389" s="133" t="s">
        <v>149</v>
      </c>
      <c r="H389" s="133" t="s">
        <v>149</v>
      </c>
      <c r="I389" s="133" t="s">
        <v>369</v>
      </c>
      <c r="J389" s="224" t="s">
        <v>149</v>
      </c>
      <c r="K389" s="146">
        <f t="shared" si="124"/>
        <v>0</v>
      </c>
      <c r="L389" s="14">
        <f t="shared" si="122"/>
        <v>0</v>
      </c>
      <c r="M389" s="14">
        <f t="shared" si="122"/>
        <v>0</v>
      </c>
      <c r="N389" s="14">
        <f t="shared" si="122"/>
        <v>0</v>
      </c>
      <c r="O389" s="14">
        <f t="shared" si="122"/>
        <v>0</v>
      </c>
      <c r="P389" s="14">
        <f t="shared" si="122"/>
        <v>0</v>
      </c>
      <c r="Q389" s="14">
        <f t="shared" si="122"/>
        <v>0</v>
      </c>
      <c r="R389" s="14">
        <f t="shared" si="122"/>
        <v>0</v>
      </c>
      <c r="S389" s="14">
        <f t="shared" si="122"/>
        <v>0</v>
      </c>
      <c r="T389" s="14">
        <f t="shared" si="122"/>
        <v>0</v>
      </c>
      <c r="U389" s="14">
        <f t="shared" si="122"/>
        <v>0</v>
      </c>
      <c r="V389" s="14">
        <f t="shared" si="122"/>
        <v>0</v>
      </c>
      <c r="W389" s="84">
        <f t="shared" si="122"/>
        <v>0</v>
      </c>
      <c r="X389" s="15">
        <f t="shared" si="125"/>
        <v>0</v>
      </c>
      <c r="Y389" s="146">
        <f t="shared" si="126"/>
        <v>0</v>
      </c>
      <c r="Z389" s="14">
        <f t="shared" si="123"/>
        <v>0</v>
      </c>
      <c r="AA389" s="14">
        <f t="shared" si="123"/>
        <v>0</v>
      </c>
      <c r="AB389" s="14">
        <f t="shared" si="123"/>
        <v>0</v>
      </c>
      <c r="AC389" s="14">
        <f t="shared" si="123"/>
        <v>0</v>
      </c>
      <c r="AD389" s="14">
        <f t="shared" si="123"/>
        <v>0</v>
      </c>
      <c r="AE389" s="14">
        <f t="shared" si="123"/>
        <v>0</v>
      </c>
      <c r="AF389" s="14">
        <f t="shared" si="123"/>
        <v>0</v>
      </c>
      <c r="AG389" s="84">
        <f t="shared" si="123"/>
        <v>0</v>
      </c>
      <c r="AH389" s="10">
        <f t="shared" si="127"/>
        <v>0</v>
      </c>
      <c r="AI389" s="10">
        <f t="shared" si="128"/>
        <v>0</v>
      </c>
      <c r="AJ389" s="10">
        <f t="shared" si="129"/>
        <v>0</v>
      </c>
      <c r="AK389" s="11">
        <f t="shared" si="130"/>
        <v>0</v>
      </c>
    </row>
    <row r="390" spans="1:37" ht="16.5" customHeight="1">
      <c r="A390" s="12">
        <f>+'行事入力表①'!C390</f>
        <v>6</v>
      </c>
      <c r="B390" s="13" t="str">
        <f>+'行事入力表①'!D390</f>
        <v>日</v>
      </c>
      <c r="C390" s="14">
        <f>+'行事入力表①'!E390</f>
        <v>0</v>
      </c>
      <c r="D390" s="133" t="s">
        <v>371</v>
      </c>
      <c r="E390" s="133" t="s">
        <v>369</v>
      </c>
      <c r="F390" s="133" t="s">
        <v>371</v>
      </c>
      <c r="G390" s="133" t="s">
        <v>149</v>
      </c>
      <c r="H390" s="133" t="s">
        <v>371</v>
      </c>
      <c r="I390" s="133" t="s">
        <v>149</v>
      </c>
      <c r="J390" s="133" t="s">
        <v>371</v>
      </c>
      <c r="K390" s="146">
        <f t="shared" si="124"/>
        <v>0</v>
      </c>
      <c r="L390" s="14">
        <f t="shared" si="122"/>
        <v>0</v>
      </c>
      <c r="M390" s="14">
        <f t="shared" si="122"/>
        <v>0</v>
      </c>
      <c r="N390" s="14">
        <f t="shared" si="122"/>
        <v>0</v>
      </c>
      <c r="O390" s="14">
        <f t="shared" si="122"/>
        <v>0</v>
      </c>
      <c r="P390" s="14">
        <f t="shared" si="122"/>
        <v>0</v>
      </c>
      <c r="Q390" s="14">
        <f t="shared" si="122"/>
        <v>0</v>
      </c>
      <c r="R390" s="14">
        <f t="shared" si="122"/>
        <v>0</v>
      </c>
      <c r="S390" s="14">
        <f t="shared" si="122"/>
        <v>0</v>
      </c>
      <c r="T390" s="14">
        <f t="shared" si="122"/>
        <v>0</v>
      </c>
      <c r="U390" s="14">
        <f t="shared" si="122"/>
        <v>0</v>
      </c>
      <c r="V390" s="14">
        <f t="shared" si="122"/>
        <v>0</v>
      </c>
      <c r="W390" s="84">
        <f t="shared" si="122"/>
        <v>0</v>
      </c>
      <c r="X390" s="15">
        <f t="shared" si="125"/>
        <v>0</v>
      </c>
      <c r="Y390" s="146">
        <f t="shared" si="126"/>
        <v>0</v>
      </c>
      <c r="Z390" s="14">
        <f t="shared" si="123"/>
        <v>0</v>
      </c>
      <c r="AA390" s="14">
        <f t="shared" si="123"/>
        <v>0</v>
      </c>
      <c r="AB390" s="14">
        <f t="shared" si="123"/>
        <v>0</v>
      </c>
      <c r="AC390" s="14">
        <f t="shared" si="123"/>
        <v>0</v>
      </c>
      <c r="AD390" s="14">
        <f t="shared" si="123"/>
        <v>0</v>
      </c>
      <c r="AE390" s="14">
        <f t="shared" si="123"/>
        <v>0</v>
      </c>
      <c r="AF390" s="14">
        <f t="shared" si="123"/>
        <v>0</v>
      </c>
      <c r="AG390" s="84">
        <f t="shared" si="123"/>
        <v>0</v>
      </c>
      <c r="AH390" s="10">
        <f t="shared" si="127"/>
        <v>0</v>
      </c>
      <c r="AI390" s="10">
        <f t="shared" si="128"/>
        <v>0</v>
      </c>
      <c r="AJ390" s="10">
        <f t="shared" si="129"/>
        <v>0</v>
      </c>
      <c r="AK390" s="11">
        <f t="shared" si="130"/>
        <v>0</v>
      </c>
    </row>
    <row r="391" spans="1:37" ht="16.5" customHeight="1">
      <c r="A391" s="48">
        <f>+'行事入力表①'!C391</f>
        <v>7</v>
      </c>
      <c r="B391" s="23" t="str">
        <f>+'行事入力表①'!D391</f>
        <v>月</v>
      </c>
      <c r="C391" s="36">
        <f>+'行事入力表①'!E391</f>
        <v>0</v>
      </c>
      <c r="D391" s="134"/>
      <c r="E391" s="134"/>
      <c r="F391" s="134"/>
      <c r="G391" s="134"/>
      <c r="H391" s="134"/>
      <c r="I391" s="134"/>
      <c r="J391" s="134"/>
      <c r="K391" s="147">
        <f t="shared" si="124"/>
        <v>0</v>
      </c>
      <c r="L391" s="36">
        <f t="shared" si="122"/>
        <v>0</v>
      </c>
      <c r="M391" s="36">
        <f t="shared" si="122"/>
        <v>0</v>
      </c>
      <c r="N391" s="36">
        <f t="shared" si="122"/>
        <v>0</v>
      </c>
      <c r="O391" s="36">
        <f t="shared" si="122"/>
        <v>0</v>
      </c>
      <c r="P391" s="36">
        <f t="shared" si="122"/>
        <v>0</v>
      </c>
      <c r="Q391" s="36">
        <f t="shared" si="122"/>
        <v>0</v>
      </c>
      <c r="R391" s="36">
        <f t="shared" si="122"/>
        <v>0</v>
      </c>
      <c r="S391" s="36">
        <f t="shared" si="122"/>
        <v>0</v>
      </c>
      <c r="T391" s="36">
        <f t="shared" si="122"/>
        <v>0</v>
      </c>
      <c r="U391" s="36">
        <f t="shared" si="122"/>
        <v>0</v>
      </c>
      <c r="V391" s="36">
        <f t="shared" si="122"/>
        <v>0</v>
      </c>
      <c r="W391" s="148">
        <f t="shared" si="122"/>
        <v>0</v>
      </c>
      <c r="X391" s="49">
        <f t="shared" si="125"/>
        <v>0</v>
      </c>
      <c r="Y391" s="147">
        <f t="shared" si="126"/>
        <v>0</v>
      </c>
      <c r="Z391" s="36">
        <f t="shared" si="123"/>
        <v>0</v>
      </c>
      <c r="AA391" s="36">
        <f t="shared" si="123"/>
        <v>0</v>
      </c>
      <c r="AB391" s="36">
        <f t="shared" si="123"/>
        <v>0</v>
      </c>
      <c r="AC391" s="36">
        <f t="shared" si="123"/>
        <v>0</v>
      </c>
      <c r="AD391" s="36">
        <f t="shared" si="123"/>
        <v>0</v>
      </c>
      <c r="AE391" s="36">
        <f t="shared" si="123"/>
        <v>0</v>
      </c>
      <c r="AF391" s="36">
        <f t="shared" si="123"/>
        <v>0</v>
      </c>
      <c r="AG391" s="148">
        <f t="shared" si="123"/>
        <v>0</v>
      </c>
      <c r="AH391" s="46">
        <f t="shared" si="127"/>
        <v>0</v>
      </c>
      <c r="AI391" s="46">
        <f t="shared" si="128"/>
        <v>0</v>
      </c>
      <c r="AJ391" s="46">
        <f t="shared" si="129"/>
        <v>0</v>
      </c>
      <c r="AK391" s="47">
        <f t="shared" si="130"/>
        <v>0</v>
      </c>
    </row>
    <row r="392" spans="1:37" ht="16.5" customHeight="1">
      <c r="A392" s="48">
        <f>+'行事入力表①'!C392</f>
        <v>8</v>
      </c>
      <c r="B392" s="23" t="str">
        <f>+'行事入力表①'!D392</f>
        <v>火</v>
      </c>
      <c r="C392" s="36">
        <f>+'行事入力表①'!E392</f>
        <v>0</v>
      </c>
      <c r="D392" s="134"/>
      <c r="E392" s="134"/>
      <c r="F392" s="134"/>
      <c r="G392" s="134"/>
      <c r="H392" s="134"/>
      <c r="I392" s="134"/>
      <c r="J392" s="134"/>
      <c r="K392" s="147">
        <f t="shared" si="124"/>
        <v>0</v>
      </c>
      <c r="L392" s="36">
        <f t="shared" si="122"/>
        <v>0</v>
      </c>
      <c r="M392" s="36">
        <f t="shared" si="122"/>
        <v>0</v>
      </c>
      <c r="N392" s="36">
        <f t="shared" si="122"/>
        <v>0</v>
      </c>
      <c r="O392" s="36">
        <f t="shared" si="122"/>
        <v>0</v>
      </c>
      <c r="P392" s="36">
        <f t="shared" si="122"/>
        <v>0</v>
      </c>
      <c r="Q392" s="36">
        <f t="shared" si="122"/>
        <v>0</v>
      </c>
      <c r="R392" s="36">
        <f t="shared" si="122"/>
        <v>0</v>
      </c>
      <c r="S392" s="36">
        <f t="shared" si="122"/>
        <v>0</v>
      </c>
      <c r="T392" s="36">
        <f t="shared" si="122"/>
        <v>0</v>
      </c>
      <c r="U392" s="36">
        <f t="shared" si="122"/>
        <v>0</v>
      </c>
      <c r="V392" s="36">
        <f t="shared" si="122"/>
        <v>0</v>
      </c>
      <c r="W392" s="148">
        <f t="shared" si="122"/>
        <v>0</v>
      </c>
      <c r="X392" s="49">
        <f t="shared" si="125"/>
        <v>0</v>
      </c>
      <c r="Y392" s="147">
        <f t="shared" si="126"/>
        <v>0</v>
      </c>
      <c r="Z392" s="36">
        <f t="shared" si="123"/>
        <v>0</v>
      </c>
      <c r="AA392" s="36">
        <f t="shared" si="123"/>
        <v>0</v>
      </c>
      <c r="AB392" s="36">
        <f t="shared" si="123"/>
        <v>0</v>
      </c>
      <c r="AC392" s="36">
        <f t="shared" si="123"/>
        <v>0</v>
      </c>
      <c r="AD392" s="36">
        <f t="shared" si="123"/>
        <v>0</v>
      </c>
      <c r="AE392" s="36">
        <f t="shared" si="123"/>
        <v>0</v>
      </c>
      <c r="AF392" s="36">
        <f t="shared" si="123"/>
        <v>0</v>
      </c>
      <c r="AG392" s="148">
        <f t="shared" si="123"/>
        <v>0</v>
      </c>
      <c r="AH392" s="46">
        <f t="shared" si="127"/>
        <v>0</v>
      </c>
      <c r="AI392" s="46">
        <f t="shared" si="128"/>
        <v>0</v>
      </c>
      <c r="AJ392" s="46">
        <f t="shared" si="129"/>
        <v>0</v>
      </c>
      <c r="AK392" s="47">
        <f t="shared" si="130"/>
        <v>0</v>
      </c>
    </row>
    <row r="393" spans="1:37" ht="16.5" customHeight="1">
      <c r="A393" s="48">
        <f>+'行事入力表①'!C393</f>
        <v>9</v>
      </c>
      <c r="B393" s="23" t="str">
        <f>+'行事入力表①'!D393</f>
        <v>水</v>
      </c>
      <c r="C393" s="36">
        <f>+'行事入力表①'!E393</f>
        <v>0</v>
      </c>
      <c r="D393" s="134"/>
      <c r="E393" s="134"/>
      <c r="F393" s="134"/>
      <c r="G393" s="134"/>
      <c r="H393" s="134"/>
      <c r="I393" s="134"/>
      <c r="J393" s="134"/>
      <c r="K393" s="147">
        <f t="shared" si="124"/>
        <v>0</v>
      </c>
      <c r="L393" s="36">
        <f t="shared" si="122"/>
        <v>0</v>
      </c>
      <c r="M393" s="36">
        <f t="shared" si="122"/>
        <v>0</v>
      </c>
      <c r="N393" s="36">
        <f t="shared" si="122"/>
        <v>0</v>
      </c>
      <c r="O393" s="36">
        <f t="shared" si="122"/>
        <v>0</v>
      </c>
      <c r="P393" s="36">
        <f t="shared" si="122"/>
        <v>0</v>
      </c>
      <c r="Q393" s="36">
        <f t="shared" si="122"/>
        <v>0</v>
      </c>
      <c r="R393" s="36">
        <f t="shared" si="122"/>
        <v>0</v>
      </c>
      <c r="S393" s="36">
        <f t="shared" si="122"/>
        <v>0</v>
      </c>
      <c r="T393" s="36">
        <f t="shared" si="122"/>
        <v>0</v>
      </c>
      <c r="U393" s="36">
        <f t="shared" si="122"/>
        <v>0</v>
      </c>
      <c r="V393" s="36">
        <f t="shared" si="122"/>
        <v>0</v>
      </c>
      <c r="W393" s="148">
        <f t="shared" si="122"/>
        <v>0</v>
      </c>
      <c r="X393" s="49">
        <f t="shared" si="125"/>
        <v>0</v>
      </c>
      <c r="Y393" s="147">
        <f t="shared" si="126"/>
        <v>0</v>
      </c>
      <c r="Z393" s="36">
        <f t="shared" si="123"/>
        <v>0</v>
      </c>
      <c r="AA393" s="36">
        <f t="shared" si="123"/>
        <v>0</v>
      </c>
      <c r="AB393" s="36">
        <f t="shared" si="123"/>
        <v>0</v>
      </c>
      <c r="AC393" s="36">
        <f t="shared" si="123"/>
        <v>0</v>
      </c>
      <c r="AD393" s="36">
        <f t="shared" si="123"/>
        <v>0</v>
      </c>
      <c r="AE393" s="36">
        <f t="shared" si="123"/>
        <v>0</v>
      </c>
      <c r="AF393" s="36">
        <f t="shared" si="123"/>
        <v>0</v>
      </c>
      <c r="AG393" s="148">
        <f t="shared" si="123"/>
        <v>0</v>
      </c>
      <c r="AH393" s="46">
        <f t="shared" si="127"/>
        <v>0</v>
      </c>
      <c r="AI393" s="46">
        <f t="shared" si="128"/>
        <v>0</v>
      </c>
      <c r="AJ393" s="46">
        <f t="shared" si="129"/>
        <v>0</v>
      </c>
      <c r="AK393" s="47">
        <f t="shared" si="130"/>
        <v>0</v>
      </c>
    </row>
    <row r="394" spans="1:37" ht="16.5" customHeight="1">
      <c r="A394" s="48">
        <f>+'行事入力表①'!C394</f>
        <v>10</v>
      </c>
      <c r="B394" s="23" t="str">
        <f>+'行事入力表①'!D394</f>
        <v>木</v>
      </c>
      <c r="C394" s="36">
        <f>+'行事入力表①'!E394</f>
        <v>0</v>
      </c>
      <c r="D394" s="134"/>
      <c r="E394" s="134"/>
      <c r="F394" s="134"/>
      <c r="G394" s="134"/>
      <c r="H394" s="134"/>
      <c r="I394" s="134"/>
      <c r="J394" s="134"/>
      <c r="K394" s="147">
        <f t="shared" si="124"/>
        <v>0</v>
      </c>
      <c r="L394" s="36">
        <f t="shared" si="122"/>
        <v>0</v>
      </c>
      <c r="M394" s="36">
        <f t="shared" si="122"/>
        <v>0</v>
      </c>
      <c r="N394" s="36">
        <f t="shared" si="122"/>
        <v>0</v>
      </c>
      <c r="O394" s="36">
        <f t="shared" si="122"/>
        <v>0</v>
      </c>
      <c r="P394" s="36">
        <f t="shared" si="122"/>
        <v>0</v>
      </c>
      <c r="Q394" s="36">
        <f t="shared" si="122"/>
        <v>0</v>
      </c>
      <c r="R394" s="36">
        <f t="shared" si="122"/>
        <v>0</v>
      </c>
      <c r="S394" s="36">
        <f t="shared" si="122"/>
        <v>0</v>
      </c>
      <c r="T394" s="36">
        <f t="shared" si="122"/>
        <v>0</v>
      </c>
      <c r="U394" s="36">
        <f t="shared" si="122"/>
        <v>0</v>
      </c>
      <c r="V394" s="36">
        <f t="shared" si="122"/>
        <v>0</v>
      </c>
      <c r="W394" s="148">
        <f t="shared" si="122"/>
        <v>0</v>
      </c>
      <c r="X394" s="49">
        <f t="shared" si="125"/>
        <v>0</v>
      </c>
      <c r="Y394" s="147">
        <f t="shared" si="126"/>
        <v>0</v>
      </c>
      <c r="Z394" s="36">
        <f t="shared" si="123"/>
        <v>0</v>
      </c>
      <c r="AA394" s="36">
        <f t="shared" si="123"/>
        <v>0</v>
      </c>
      <c r="AB394" s="36">
        <f t="shared" si="123"/>
        <v>0</v>
      </c>
      <c r="AC394" s="36">
        <f t="shared" si="123"/>
        <v>0</v>
      </c>
      <c r="AD394" s="36">
        <f t="shared" si="123"/>
        <v>0</v>
      </c>
      <c r="AE394" s="36">
        <f t="shared" si="123"/>
        <v>0</v>
      </c>
      <c r="AF394" s="36">
        <f t="shared" si="123"/>
        <v>0</v>
      </c>
      <c r="AG394" s="148">
        <f t="shared" si="123"/>
        <v>0</v>
      </c>
      <c r="AH394" s="46">
        <f t="shared" si="127"/>
        <v>0</v>
      </c>
      <c r="AI394" s="46">
        <f t="shared" si="128"/>
        <v>0</v>
      </c>
      <c r="AJ394" s="46">
        <f t="shared" si="129"/>
        <v>0</v>
      </c>
      <c r="AK394" s="47">
        <f t="shared" si="130"/>
        <v>0</v>
      </c>
    </row>
    <row r="395" spans="1:37" ht="16.5" customHeight="1">
      <c r="A395" s="12">
        <f>+'行事入力表①'!C395</f>
        <v>11</v>
      </c>
      <c r="B395" s="13" t="str">
        <f>+'行事入力表①'!D395</f>
        <v>金</v>
      </c>
      <c r="C395" s="14" t="str">
        <f>+'行事入力表①'!E395</f>
        <v>建国記念の日</v>
      </c>
      <c r="D395" s="133" t="s">
        <v>149</v>
      </c>
      <c r="E395" s="133" t="s">
        <v>371</v>
      </c>
      <c r="F395" s="133" t="s">
        <v>149</v>
      </c>
      <c r="G395" s="133" t="s">
        <v>149</v>
      </c>
      <c r="H395" s="133" t="s">
        <v>149</v>
      </c>
      <c r="I395" s="133" t="s">
        <v>369</v>
      </c>
      <c r="J395" s="224" t="s">
        <v>149</v>
      </c>
      <c r="K395" s="146">
        <f t="shared" si="124"/>
        <v>0</v>
      </c>
      <c r="L395" s="14">
        <f t="shared" si="122"/>
        <v>0</v>
      </c>
      <c r="M395" s="14">
        <f t="shared" si="122"/>
        <v>0</v>
      </c>
      <c r="N395" s="14">
        <f t="shared" si="122"/>
        <v>0</v>
      </c>
      <c r="O395" s="14">
        <f t="shared" si="122"/>
        <v>0</v>
      </c>
      <c r="P395" s="14">
        <f t="shared" si="122"/>
        <v>0</v>
      </c>
      <c r="Q395" s="14">
        <f t="shared" si="122"/>
        <v>0</v>
      </c>
      <c r="R395" s="14">
        <f t="shared" si="122"/>
        <v>0</v>
      </c>
      <c r="S395" s="14">
        <f t="shared" si="122"/>
        <v>0</v>
      </c>
      <c r="T395" s="14">
        <f t="shared" si="122"/>
        <v>0</v>
      </c>
      <c r="U395" s="14">
        <f t="shared" si="122"/>
        <v>0</v>
      </c>
      <c r="V395" s="14">
        <f t="shared" si="122"/>
        <v>0</v>
      </c>
      <c r="W395" s="84">
        <f t="shared" si="122"/>
        <v>0</v>
      </c>
      <c r="X395" s="15">
        <f t="shared" si="125"/>
        <v>0</v>
      </c>
      <c r="Y395" s="146">
        <f t="shared" si="126"/>
        <v>0</v>
      </c>
      <c r="Z395" s="14">
        <f t="shared" si="123"/>
        <v>0</v>
      </c>
      <c r="AA395" s="14">
        <f t="shared" si="123"/>
        <v>0</v>
      </c>
      <c r="AB395" s="14">
        <f t="shared" si="123"/>
        <v>0</v>
      </c>
      <c r="AC395" s="14">
        <f t="shared" si="123"/>
        <v>0</v>
      </c>
      <c r="AD395" s="14">
        <f t="shared" si="123"/>
        <v>0</v>
      </c>
      <c r="AE395" s="14">
        <f t="shared" si="123"/>
        <v>0</v>
      </c>
      <c r="AF395" s="14">
        <f t="shared" si="123"/>
        <v>0</v>
      </c>
      <c r="AG395" s="84">
        <f t="shared" si="123"/>
        <v>0</v>
      </c>
      <c r="AH395" s="10">
        <f t="shared" si="127"/>
        <v>0</v>
      </c>
      <c r="AI395" s="10">
        <f t="shared" si="128"/>
        <v>0</v>
      </c>
      <c r="AJ395" s="10">
        <f t="shared" si="129"/>
        <v>0</v>
      </c>
      <c r="AK395" s="11">
        <f t="shared" si="130"/>
        <v>0</v>
      </c>
    </row>
    <row r="396" spans="1:37" ht="16.5" customHeight="1">
      <c r="A396" s="12">
        <f>+'行事入力表①'!C396</f>
        <v>12</v>
      </c>
      <c r="B396" s="13" t="str">
        <f>+'行事入力表①'!D396</f>
        <v>土</v>
      </c>
      <c r="C396" s="14">
        <f>+'行事入力表①'!E396</f>
        <v>0</v>
      </c>
      <c r="D396" s="133" t="s">
        <v>371</v>
      </c>
      <c r="E396" s="133" t="s">
        <v>369</v>
      </c>
      <c r="F396" s="133" t="s">
        <v>371</v>
      </c>
      <c r="G396" s="133" t="s">
        <v>149</v>
      </c>
      <c r="H396" s="133" t="s">
        <v>371</v>
      </c>
      <c r="I396" s="133" t="s">
        <v>149</v>
      </c>
      <c r="J396" s="224" t="s">
        <v>371</v>
      </c>
      <c r="K396" s="146">
        <f t="shared" si="124"/>
        <v>0</v>
      </c>
      <c r="L396" s="14">
        <f t="shared" si="122"/>
        <v>0</v>
      </c>
      <c r="M396" s="14">
        <f t="shared" si="122"/>
        <v>0</v>
      </c>
      <c r="N396" s="14">
        <f t="shared" si="122"/>
        <v>0</v>
      </c>
      <c r="O396" s="14">
        <f t="shared" si="122"/>
        <v>0</v>
      </c>
      <c r="P396" s="14">
        <f t="shared" si="122"/>
        <v>0</v>
      </c>
      <c r="Q396" s="14">
        <f t="shared" si="122"/>
        <v>0</v>
      </c>
      <c r="R396" s="14">
        <f t="shared" si="122"/>
        <v>0</v>
      </c>
      <c r="S396" s="14">
        <f t="shared" si="122"/>
        <v>0</v>
      </c>
      <c r="T396" s="14">
        <f t="shared" si="122"/>
        <v>0</v>
      </c>
      <c r="U396" s="14">
        <f t="shared" si="122"/>
        <v>0</v>
      </c>
      <c r="V396" s="14">
        <f t="shared" si="122"/>
        <v>0</v>
      </c>
      <c r="W396" s="84">
        <f t="shared" si="122"/>
        <v>0</v>
      </c>
      <c r="X396" s="15">
        <f t="shared" si="125"/>
        <v>0</v>
      </c>
      <c r="Y396" s="146">
        <f t="shared" si="126"/>
        <v>0</v>
      </c>
      <c r="Z396" s="14">
        <f t="shared" si="123"/>
        <v>0</v>
      </c>
      <c r="AA396" s="14">
        <f t="shared" si="123"/>
        <v>0</v>
      </c>
      <c r="AB396" s="14">
        <f t="shared" si="123"/>
        <v>0</v>
      </c>
      <c r="AC396" s="14">
        <f t="shared" si="123"/>
        <v>0</v>
      </c>
      <c r="AD396" s="14">
        <f t="shared" si="123"/>
        <v>0</v>
      </c>
      <c r="AE396" s="14">
        <f t="shared" si="123"/>
        <v>0</v>
      </c>
      <c r="AF396" s="14">
        <f t="shared" si="123"/>
        <v>0</v>
      </c>
      <c r="AG396" s="84">
        <f t="shared" si="123"/>
        <v>0</v>
      </c>
      <c r="AH396" s="10">
        <f t="shared" si="127"/>
        <v>0</v>
      </c>
      <c r="AI396" s="10">
        <f t="shared" si="128"/>
        <v>0</v>
      </c>
      <c r="AJ396" s="10">
        <f t="shared" si="129"/>
        <v>0</v>
      </c>
      <c r="AK396" s="11">
        <f t="shared" si="130"/>
        <v>0</v>
      </c>
    </row>
    <row r="397" spans="1:37" ht="16.5" customHeight="1">
      <c r="A397" s="12">
        <f>+'行事入力表①'!C397</f>
        <v>13</v>
      </c>
      <c r="B397" s="13" t="str">
        <f>+'行事入力表①'!D397</f>
        <v>日</v>
      </c>
      <c r="C397" s="14">
        <f>+'行事入力表①'!E397</f>
        <v>0</v>
      </c>
      <c r="D397" s="133" t="s">
        <v>149</v>
      </c>
      <c r="E397" s="133" t="s">
        <v>371</v>
      </c>
      <c r="F397" s="133" t="s">
        <v>149</v>
      </c>
      <c r="G397" s="133" t="s">
        <v>149</v>
      </c>
      <c r="H397" s="133" t="s">
        <v>149</v>
      </c>
      <c r="I397" s="133" t="s">
        <v>369</v>
      </c>
      <c r="J397" s="133" t="s">
        <v>149</v>
      </c>
      <c r="K397" s="146">
        <f t="shared" si="124"/>
        <v>0</v>
      </c>
      <c r="L397" s="14">
        <f t="shared" si="122"/>
        <v>0</v>
      </c>
      <c r="M397" s="14">
        <f t="shared" si="122"/>
        <v>0</v>
      </c>
      <c r="N397" s="14">
        <f t="shared" si="122"/>
        <v>0</v>
      </c>
      <c r="O397" s="14">
        <f t="shared" si="122"/>
        <v>0</v>
      </c>
      <c r="P397" s="14">
        <f t="shared" si="122"/>
        <v>0</v>
      </c>
      <c r="Q397" s="14">
        <f t="shared" si="122"/>
        <v>0</v>
      </c>
      <c r="R397" s="14">
        <f t="shared" si="122"/>
        <v>0</v>
      </c>
      <c r="S397" s="14">
        <f t="shared" si="122"/>
        <v>0</v>
      </c>
      <c r="T397" s="14">
        <f t="shared" si="122"/>
        <v>0</v>
      </c>
      <c r="U397" s="14">
        <f t="shared" si="122"/>
        <v>0</v>
      </c>
      <c r="V397" s="14">
        <f t="shared" si="122"/>
        <v>0</v>
      </c>
      <c r="W397" s="84">
        <f t="shared" si="122"/>
        <v>0</v>
      </c>
      <c r="X397" s="15">
        <f t="shared" si="125"/>
        <v>0</v>
      </c>
      <c r="Y397" s="146">
        <f t="shared" si="126"/>
        <v>0</v>
      </c>
      <c r="Z397" s="14">
        <f t="shared" si="123"/>
        <v>0</v>
      </c>
      <c r="AA397" s="14">
        <f t="shared" si="123"/>
        <v>0</v>
      </c>
      <c r="AB397" s="14">
        <f t="shared" si="123"/>
        <v>0</v>
      </c>
      <c r="AC397" s="14">
        <f t="shared" si="123"/>
        <v>0</v>
      </c>
      <c r="AD397" s="14">
        <f t="shared" si="123"/>
        <v>0</v>
      </c>
      <c r="AE397" s="14">
        <f t="shared" si="123"/>
        <v>0</v>
      </c>
      <c r="AF397" s="14">
        <f t="shared" si="123"/>
        <v>0</v>
      </c>
      <c r="AG397" s="84">
        <f t="shared" si="123"/>
        <v>0</v>
      </c>
      <c r="AH397" s="10">
        <f t="shared" si="127"/>
        <v>0</v>
      </c>
      <c r="AI397" s="10">
        <f t="shared" si="128"/>
        <v>0</v>
      </c>
      <c r="AJ397" s="10">
        <f t="shared" si="129"/>
        <v>0</v>
      </c>
      <c r="AK397" s="11">
        <f t="shared" si="130"/>
        <v>0</v>
      </c>
    </row>
    <row r="398" spans="1:37" ht="16.5" customHeight="1">
      <c r="A398" s="48">
        <f>+'行事入力表①'!C398</f>
        <v>14</v>
      </c>
      <c r="B398" s="23" t="str">
        <f>+'行事入力表①'!D398</f>
        <v>月</v>
      </c>
      <c r="C398" s="36">
        <f>+'行事入力表①'!E398</f>
        <v>0</v>
      </c>
      <c r="D398" s="134"/>
      <c r="E398" s="134"/>
      <c r="F398" s="134"/>
      <c r="G398" s="134"/>
      <c r="H398" s="134"/>
      <c r="I398" s="134"/>
      <c r="J398" s="134"/>
      <c r="K398" s="147">
        <f t="shared" si="124"/>
        <v>0</v>
      </c>
      <c r="L398" s="36">
        <f t="shared" si="122"/>
        <v>0</v>
      </c>
      <c r="M398" s="36">
        <f t="shared" si="122"/>
        <v>0</v>
      </c>
      <c r="N398" s="36">
        <f t="shared" si="122"/>
        <v>0</v>
      </c>
      <c r="O398" s="36">
        <f t="shared" si="122"/>
        <v>0</v>
      </c>
      <c r="P398" s="36">
        <f t="shared" si="122"/>
        <v>0</v>
      </c>
      <c r="Q398" s="36">
        <f t="shared" si="122"/>
        <v>0</v>
      </c>
      <c r="R398" s="36">
        <f t="shared" si="122"/>
        <v>0</v>
      </c>
      <c r="S398" s="36">
        <f t="shared" si="122"/>
        <v>0</v>
      </c>
      <c r="T398" s="36">
        <f t="shared" si="122"/>
        <v>0</v>
      </c>
      <c r="U398" s="36">
        <f t="shared" si="122"/>
        <v>0</v>
      </c>
      <c r="V398" s="36">
        <f t="shared" si="122"/>
        <v>0</v>
      </c>
      <c r="W398" s="148">
        <f t="shared" si="122"/>
        <v>0</v>
      </c>
      <c r="X398" s="49">
        <f t="shared" si="125"/>
        <v>0</v>
      </c>
      <c r="Y398" s="147">
        <f t="shared" si="126"/>
        <v>0</v>
      </c>
      <c r="Z398" s="36">
        <f t="shared" si="123"/>
        <v>0</v>
      </c>
      <c r="AA398" s="36">
        <f t="shared" si="123"/>
        <v>0</v>
      </c>
      <c r="AB398" s="36">
        <f t="shared" si="123"/>
        <v>0</v>
      </c>
      <c r="AC398" s="36">
        <f t="shared" si="123"/>
        <v>0</v>
      </c>
      <c r="AD398" s="36">
        <f t="shared" si="123"/>
        <v>0</v>
      </c>
      <c r="AE398" s="36">
        <f t="shared" si="123"/>
        <v>0</v>
      </c>
      <c r="AF398" s="36">
        <f t="shared" si="123"/>
        <v>0</v>
      </c>
      <c r="AG398" s="148">
        <f t="shared" si="123"/>
        <v>0</v>
      </c>
      <c r="AH398" s="46">
        <f t="shared" si="127"/>
        <v>0</v>
      </c>
      <c r="AI398" s="46">
        <f t="shared" si="128"/>
        <v>0</v>
      </c>
      <c r="AJ398" s="46">
        <f t="shared" si="129"/>
        <v>0</v>
      </c>
      <c r="AK398" s="49">
        <f>+X398+SUM(Y398:AH398)</f>
        <v>0</v>
      </c>
    </row>
    <row r="399" spans="1:37" ht="16.5" customHeight="1">
      <c r="A399" s="48">
        <f>+'行事入力表①'!C399</f>
        <v>15</v>
      </c>
      <c r="B399" s="23" t="str">
        <f>+'行事入力表①'!D399</f>
        <v>火</v>
      </c>
      <c r="C399" s="36">
        <f>+'行事入力表①'!E399</f>
        <v>0</v>
      </c>
      <c r="D399" s="134"/>
      <c r="E399" s="134"/>
      <c r="F399" s="134"/>
      <c r="G399" s="134"/>
      <c r="H399" s="134"/>
      <c r="I399" s="134"/>
      <c r="J399" s="134"/>
      <c r="K399" s="147">
        <f t="shared" si="124"/>
        <v>0</v>
      </c>
      <c r="L399" s="36">
        <f t="shared" si="122"/>
        <v>0</v>
      </c>
      <c r="M399" s="36">
        <f t="shared" si="122"/>
        <v>0</v>
      </c>
      <c r="N399" s="36">
        <f t="shared" si="122"/>
        <v>0</v>
      </c>
      <c r="O399" s="36">
        <f t="shared" si="122"/>
        <v>0</v>
      </c>
      <c r="P399" s="36">
        <f t="shared" si="122"/>
        <v>0</v>
      </c>
      <c r="Q399" s="36">
        <f t="shared" si="122"/>
        <v>0</v>
      </c>
      <c r="R399" s="36">
        <f t="shared" si="122"/>
        <v>0</v>
      </c>
      <c r="S399" s="36">
        <f t="shared" si="122"/>
        <v>0</v>
      </c>
      <c r="T399" s="36">
        <f t="shared" si="122"/>
        <v>0</v>
      </c>
      <c r="U399" s="36">
        <f t="shared" si="122"/>
        <v>0</v>
      </c>
      <c r="V399" s="36">
        <f t="shared" si="122"/>
        <v>0</v>
      </c>
      <c r="W399" s="148">
        <f t="shared" si="122"/>
        <v>0</v>
      </c>
      <c r="X399" s="49">
        <f t="shared" si="125"/>
        <v>0</v>
      </c>
      <c r="Y399" s="147">
        <f t="shared" si="126"/>
        <v>0</v>
      </c>
      <c r="Z399" s="36">
        <f t="shared" si="123"/>
        <v>0</v>
      </c>
      <c r="AA399" s="36">
        <f t="shared" si="123"/>
        <v>0</v>
      </c>
      <c r="AB399" s="36">
        <f t="shared" si="123"/>
        <v>0</v>
      </c>
      <c r="AC399" s="36">
        <f t="shared" si="123"/>
        <v>0</v>
      </c>
      <c r="AD399" s="36">
        <f t="shared" si="123"/>
        <v>0</v>
      </c>
      <c r="AE399" s="36">
        <f t="shared" si="123"/>
        <v>0</v>
      </c>
      <c r="AF399" s="36">
        <f t="shared" si="123"/>
        <v>0</v>
      </c>
      <c r="AG399" s="148">
        <f t="shared" si="123"/>
        <v>0</v>
      </c>
      <c r="AH399" s="46">
        <f t="shared" si="127"/>
        <v>0</v>
      </c>
      <c r="AI399" s="46">
        <f t="shared" si="128"/>
        <v>0</v>
      </c>
      <c r="AJ399" s="46">
        <f t="shared" si="129"/>
        <v>0</v>
      </c>
      <c r="AK399" s="49">
        <f>+X399+SUM(Y399:AH399)</f>
        <v>0</v>
      </c>
    </row>
    <row r="400" spans="1:37" ht="16.5" customHeight="1">
      <c r="A400" s="48">
        <f>+'行事入力表①'!C400</f>
        <v>16</v>
      </c>
      <c r="B400" s="23" t="str">
        <f>+'行事入力表①'!D400</f>
        <v>水</v>
      </c>
      <c r="C400" s="36">
        <f>+'行事入力表①'!E400</f>
        <v>0</v>
      </c>
      <c r="D400" s="134"/>
      <c r="E400" s="134"/>
      <c r="F400" s="134"/>
      <c r="G400" s="134"/>
      <c r="H400" s="134"/>
      <c r="I400" s="134"/>
      <c r="J400" s="134"/>
      <c r="K400" s="147">
        <f t="shared" si="124"/>
        <v>0</v>
      </c>
      <c r="L400" s="36">
        <f t="shared" si="122"/>
        <v>0</v>
      </c>
      <c r="M400" s="36">
        <f t="shared" si="122"/>
        <v>0</v>
      </c>
      <c r="N400" s="36">
        <f t="shared" si="122"/>
        <v>0</v>
      </c>
      <c r="O400" s="36">
        <f t="shared" si="122"/>
        <v>0</v>
      </c>
      <c r="P400" s="36">
        <f t="shared" si="122"/>
        <v>0</v>
      </c>
      <c r="Q400" s="36">
        <f t="shared" si="122"/>
        <v>0</v>
      </c>
      <c r="R400" s="36">
        <f t="shared" si="122"/>
        <v>0</v>
      </c>
      <c r="S400" s="36">
        <f t="shared" si="122"/>
        <v>0</v>
      </c>
      <c r="T400" s="36">
        <f t="shared" si="122"/>
        <v>0</v>
      </c>
      <c r="U400" s="36">
        <f t="shared" si="122"/>
        <v>0</v>
      </c>
      <c r="V400" s="36">
        <f t="shared" si="122"/>
        <v>0</v>
      </c>
      <c r="W400" s="148">
        <f t="shared" si="122"/>
        <v>0</v>
      </c>
      <c r="X400" s="49">
        <f t="shared" si="125"/>
        <v>0</v>
      </c>
      <c r="Y400" s="147">
        <f t="shared" si="126"/>
        <v>0</v>
      </c>
      <c r="Z400" s="36">
        <f t="shared" si="123"/>
        <v>0</v>
      </c>
      <c r="AA400" s="36">
        <f t="shared" si="123"/>
        <v>0</v>
      </c>
      <c r="AB400" s="36">
        <f t="shared" si="123"/>
        <v>0</v>
      </c>
      <c r="AC400" s="36">
        <f t="shared" si="123"/>
        <v>0</v>
      </c>
      <c r="AD400" s="36">
        <f t="shared" si="123"/>
        <v>0</v>
      </c>
      <c r="AE400" s="36">
        <f t="shared" si="123"/>
        <v>0</v>
      </c>
      <c r="AF400" s="36">
        <f t="shared" si="123"/>
        <v>0</v>
      </c>
      <c r="AG400" s="148">
        <f t="shared" si="123"/>
        <v>0</v>
      </c>
      <c r="AH400" s="46">
        <f t="shared" si="127"/>
        <v>0</v>
      </c>
      <c r="AI400" s="46">
        <f t="shared" si="128"/>
        <v>0</v>
      </c>
      <c r="AJ400" s="46">
        <f t="shared" si="129"/>
        <v>0</v>
      </c>
      <c r="AK400" s="49">
        <f aca="true" t="shared" si="131" ref="AK400:AK415">+X400+SUM(Y400:AH400)</f>
        <v>0</v>
      </c>
    </row>
    <row r="401" spans="1:37" ht="16.5" customHeight="1">
      <c r="A401" s="48">
        <f>+'行事入力表①'!C401</f>
        <v>17</v>
      </c>
      <c r="B401" s="23" t="str">
        <f>+'行事入力表①'!D401</f>
        <v>木</v>
      </c>
      <c r="C401" s="36">
        <f>+'行事入力表①'!E401</f>
        <v>0</v>
      </c>
      <c r="D401" s="134"/>
      <c r="E401" s="134"/>
      <c r="F401" s="134"/>
      <c r="G401" s="134"/>
      <c r="H401" s="134"/>
      <c r="I401" s="134"/>
      <c r="J401" s="134"/>
      <c r="K401" s="147">
        <f t="shared" si="124"/>
        <v>0</v>
      </c>
      <c r="L401" s="36">
        <f t="shared" si="124"/>
        <v>0</v>
      </c>
      <c r="M401" s="36">
        <f t="shared" si="124"/>
        <v>0</v>
      </c>
      <c r="N401" s="36">
        <f t="shared" si="124"/>
        <v>0</v>
      </c>
      <c r="O401" s="36">
        <f t="shared" si="124"/>
        <v>0</v>
      </c>
      <c r="P401" s="36">
        <f t="shared" si="124"/>
        <v>0</v>
      </c>
      <c r="Q401" s="36">
        <f t="shared" si="124"/>
        <v>0</v>
      </c>
      <c r="R401" s="36">
        <f t="shared" si="124"/>
        <v>0</v>
      </c>
      <c r="S401" s="36">
        <f t="shared" si="124"/>
        <v>0</v>
      </c>
      <c r="T401" s="36">
        <f t="shared" si="124"/>
        <v>0</v>
      </c>
      <c r="U401" s="36">
        <f t="shared" si="124"/>
        <v>0</v>
      </c>
      <c r="V401" s="36">
        <f t="shared" si="124"/>
        <v>0</v>
      </c>
      <c r="W401" s="148">
        <f t="shared" si="124"/>
        <v>0</v>
      </c>
      <c r="X401" s="49">
        <f t="shared" si="125"/>
        <v>0</v>
      </c>
      <c r="Y401" s="147">
        <f t="shared" si="126"/>
        <v>0</v>
      </c>
      <c r="Z401" s="36">
        <f t="shared" si="126"/>
        <v>0</v>
      </c>
      <c r="AA401" s="36">
        <f t="shared" si="126"/>
        <v>0</v>
      </c>
      <c r="AB401" s="36">
        <f t="shared" si="126"/>
        <v>0</v>
      </c>
      <c r="AC401" s="36">
        <f t="shared" si="126"/>
        <v>0</v>
      </c>
      <c r="AD401" s="36">
        <f t="shared" si="126"/>
        <v>0</v>
      </c>
      <c r="AE401" s="36">
        <f t="shared" si="126"/>
        <v>0</v>
      </c>
      <c r="AF401" s="36">
        <f t="shared" si="126"/>
        <v>0</v>
      </c>
      <c r="AG401" s="148">
        <f t="shared" si="126"/>
        <v>0</v>
      </c>
      <c r="AH401" s="46">
        <f t="shared" si="127"/>
        <v>0</v>
      </c>
      <c r="AI401" s="46">
        <f t="shared" si="128"/>
        <v>0</v>
      </c>
      <c r="AJ401" s="46">
        <f t="shared" si="129"/>
        <v>0</v>
      </c>
      <c r="AK401" s="49">
        <f t="shared" si="131"/>
        <v>0</v>
      </c>
    </row>
    <row r="402" spans="1:37" ht="16.5" customHeight="1">
      <c r="A402" s="48">
        <f>+'行事入力表①'!C402</f>
        <v>18</v>
      </c>
      <c r="B402" s="23" t="str">
        <f>+'行事入力表①'!D402</f>
        <v>金</v>
      </c>
      <c r="C402" s="36">
        <f>+'行事入力表①'!E402</f>
        <v>0</v>
      </c>
      <c r="D402" s="134"/>
      <c r="E402" s="134"/>
      <c r="F402" s="134"/>
      <c r="G402" s="134"/>
      <c r="H402" s="134"/>
      <c r="I402" s="134"/>
      <c r="J402" s="134"/>
      <c r="K402" s="147">
        <f t="shared" si="124"/>
        <v>0</v>
      </c>
      <c r="L402" s="36">
        <f t="shared" si="124"/>
        <v>0</v>
      </c>
      <c r="M402" s="36">
        <f t="shared" si="124"/>
        <v>0</v>
      </c>
      <c r="N402" s="36">
        <f t="shared" si="124"/>
        <v>0</v>
      </c>
      <c r="O402" s="36">
        <f t="shared" si="124"/>
        <v>0</v>
      </c>
      <c r="P402" s="36">
        <f t="shared" si="124"/>
        <v>0</v>
      </c>
      <c r="Q402" s="36">
        <f t="shared" si="124"/>
        <v>0</v>
      </c>
      <c r="R402" s="36">
        <f t="shared" si="124"/>
        <v>0</v>
      </c>
      <c r="S402" s="36">
        <f t="shared" si="124"/>
        <v>0</v>
      </c>
      <c r="T402" s="36">
        <f t="shared" si="124"/>
        <v>0</v>
      </c>
      <c r="U402" s="36">
        <f t="shared" si="124"/>
        <v>0</v>
      </c>
      <c r="V402" s="36">
        <f t="shared" si="124"/>
        <v>0</v>
      </c>
      <c r="W402" s="148">
        <f t="shared" si="124"/>
        <v>0</v>
      </c>
      <c r="X402" s="49">
        <f t="shared" si="125"/>
        <v>0</v>
      </c>
      <c r="Y402" s="147">
        <f t="shared" si="126"/>
        <v>0</v>
      </c>
      <c r="Z402" s="36">
        <f t="shared" si="126"/>
        <v>0</v>
      </c>
      <c r="AA402" s="36">
        <f t="shared" si="126"/>
        <v>0</v>
      </c>
      <c r="AB402" s="36">
        <f t="shared" si="126"/>
        <v>0</v>
      </c>
      <c r="AC402" s="36">
        <f t="shared" si="126"/>
        <v>0</v>
      </c>
      <c r="AD402" s="36">
        <f t="shared" si="126"/>
        <v>0</v>
      </c>
      <c r="AE402" s="36">
        <f t="shared" si="126"/>
        <v>0</v>
      </c>
      <c r="AF402" s="36">
        <f t="shared" si="126"/>
        <v>0</v>
      </c>
      <c r="AG402" s="148">
        <f t="shared" si="126"/>
        <v>0</v>
      </c>
      <c r="AH402" s="46">
        <f t="shared" si="127"/>
        <v>0</v>
      </c>
      <c r="AI402" s="46">
        <f t="shared" si="128"/>
        <v>0</v>
      </c>
      <c r="AJ402" s="46">
        <f t="shared" si="129"/>
        <v>0</v>
      </c>
      <c r="AK402" s="49">
        <f t="shared" si="131"/>
        <v>0</v>
      </c>
    </row>
    <row r="403" spans="1:37" ht="16.5" customHeight="1">
      <c r="A403" s="12">
        <f>+'行事入力表①'!C403</f>
        <v>19</v>
      </c>
      <c r="B403" s="13" t="str">
        <f>+'行事入力表①'!D403</f>
        <v>土</v>
      </c>
      <c r="C403" s="14">
        <f>+'行事入力表①'!E403</f>
        <v>0</v>
      </c>
      <c r="D403" s="133" t="s">
        <v>371</v>
      </c>
      <c r="E403" s="133" t="s">
        <v>369</v>
      </c>
      <c r="F403" s="133" t="s">
        <v>371</v>
      </c>
      <c r="G403" s="133" t="s">
        <v>149</v>
      </c>
      <c r="H403" s="133" t="s">
        <v>371</v>
      </c>
      <c r="I403" s="133" t="s">
        <v>149</v>
      </c>
      <c r="J403" s="224" t="s">
        <v>371</v>
      </c>
      <c r="K403" s="146">
        <f t="shared" si="124"/>
        <v>0</v>
      </c>
      <c r="L403" s="14">
        <f t="shared" si="124"/>
        <v>0</v>
      </c>
      <c r="M403" s="14">
        <f t="shared" si="124"/>
        <v>0</v>
      </c>
      <c r="N403" s="14">
        <f t="shared" si="124"/>
        <v>0</v>
      </c>
      <c r="O403" s="14">
        <f t="shared" si="124"/>
        <v>0</v>
      </c>
      <c r="P403" s="14">
        <f t="shared" si="124"/>
        <v>0</v>
      </c>
      <c r="Q403" s="14">
        <f t="shared" si="124"/>
        <v>0</v>
      </c>
      <c r="R403" s="14">
        <f t="shared" si="124"/>
        <v>0</v>
      </c>
      <c r="S403" s="14">
        <f t="shared" si="124"/>
        <v>0</v>
      </c>
      <c r="T403" s="14">
        <f t="shared" si="124"/>
        <v>0</v>
      </c>
      <c r="U403" s="14">
        <f t="shared" si="124"/>
        <v>0</v>
      </c>
      <c r="V403" s="14">
        <f t="shared" si="124"/>
        <v>0</v>
      </c>
      <c r="W403" s="84">
        <f t="shared" si="124"/>
        <v>0</v>
      </c>
      <c r="X403" s="15">
        <f t="shared" si="125"/>
        <v>0</v>
      </c>
      <c r="Y403" s="146">
        <f t="shared" si="126"/>
        <v>0</v>
      </c>
      <c r="Z403" s="14">
        <f t="shared" si="126"/>
        <v>0</v>
      </c>
      <c r="AA403" s="14">
        <f t="shared" si="126"/>
        <v>0</v>
      </c>
      <c r="AB403" s="14">
        <f t="shared" si="126"/>
        <v>0</v>
      </c>
      <c r="AC403" s="14">
        <f t="shared" si="126"/>
        <v>0</v>
      </c>
      <c r="AD403" s="14">
        <f t="shared" si="126"/>
        <v>0</v>
      </c>
      <c r="AE403" s="14">
        <f t="shared" si="126"/>
        <v>0</v>
      </c>
      <c r="AF403" s="14">
        <f t="shared" si="126"/>
        <v>0</v>
      </c>
      <c r="AG403" s="84">
        <f t="shared" si="126"/>
        <v>0</v>
      </c>
      <c r="AH403" s="10">
        <f t="shared" si="127"/>
        <v>0</v>
      </c>
      <c r="AI403" s="10">
        <f t="shared" si="128"/>
        <v>0</v>
      </c>
      <c r="AJ403" s="10">
        <f t="shared" si="129"/>
        <v>0</v>
      </c>
      <c r="AK403" s="11">
        <f t="shared" si="131"/>
        <v>0</v>
      </c>
    </row>
    <row r="404" spans="1:37" ht="16.5" customHeight="1">
      <c r="A404" s="12">
        <f>+'行事入力表①'!C404</f>
        <v>20</v>
      </c>
      <c r="B404" s="13" t="str">
        <f>+'行事入力表①'!D404</f>
        <v>日</v>
      </c>
      <c r="C404" s="14">
        <f>+'行事入力表①'!E404</f>
        <v>0</v>
      </c>
      <c r="D404" s="133" t="s">
        <v>149</v>
      </c>
      <c r="E404" s="133" t="s">
        <v>371</v>
      </c>
      <c r="F404" s="133" t="s">
        <v>149</v>
      </c>
      <c r="G404" s="133" t="s">
        <v>149</v>
      </c>
      <c r="H404" s="133" t="s">
        <v>149</v>
      </c>
      <c r="I404" s="133" t="s">
        <v>369</v>
      </c>
      <c r="J404" s="133" t="s">
        <v>149</v>
      </c>
      <c r="K404" s="146">
        <f t="shared" si="124"/>
        <v>0</v>
      </c>
      <c r="L404" s="14">
        <f t="shared" si="124"/>
        <v>0</v>
      </c>
      <c r="M404" s="14">
        <f t="shared" si="124"/>
        <v>0</v>
      </c>
      <c r="N404" s="14">
        <f t="shared" si="124"/>
        <v>0</v>
      </c>
      <c r="O404" s="14">
        <f t="shared" si="124"/>
        <v>0</v>
      </c>
      <c r="P404" s="14">
        <f t="shared" si="124"/>
        <v>0</v>
      </c>
      <c r="Q404" s="14">
        <f t="shared" si="124"/>
        <v>0</v>
      </c>
      <c r="R404" s="14">
        <f t="shared" si="124"/>
        <v>0</v>
      </c>
      <c r="S404" s="14">
        <f t="shared" si="124"/>
        <v>0</v>
      </c>
      <c r="T404" s="14">
        <f t="shared" si="124"/>
        <v>0</v>
      </c>
      <c r="U404" s="14">
        <f t="shared" si="124"/>
        <v>0</v>
      </c>
      <c r="V404" s="14">
        <f t="shared" si="124"/>
        <v>0</v>
      </c>
      <c r="W404" s="84">
        <f t="shared" si="124"/>
        <v>0</v>
      </c>
      <c r="X404" s="15">
        <f t="shared" si="125"/>
        <v>0</v>
      </c>
      <c r="Y404" s="146">
        <f t="shared" si="126"/>
        <v>0</v>
      </c>
      <c r="Z404" s="14">
        <f t="shared" si="126"/>
        <v>0</v>
      </c>
      <c r="AA404" s="14">
        <f t="shared" si="126"/>
        <v>0</v>
      </c>
      <c r="AB404" s="14">
        <f t="shared" si="126"/>
        <v>0</v>
      </c>
      <c r="AC404" s="14">
        <f t="shared" si="126"/>
        <v>0</v>
      </c>
      <c r="AD404" s="14">
        <f t="shared" si="126"/>
        <v>0</v>
      </c>
      <c r="AE404" s="14">
        <f t="shared" si="126"/>
        <v>0</v>
      </c>
      <c r="AF404" s="14">
        <f t="shared" si="126"/>
        <v>0</v>
      </c>
      <c r="AG404" s="84">
        <f t="shared" si="126"/>
        <v>0</v>
      </c>
      <c r="AH404" s="10">
        <f t="shared" si="127"/>
        <v>0</v>
      </c>
      <c r="AI404" s="10">
        <f t="shared" si="128"/>
        <v>0</v>
      </c>
      <c r="AJ404" s="10">
        <f t="shared" si="129"/>
        <v>0</v>
      </c>
      <c r="AK404" s="11">
        <f t="shared" si="131"/>
        <v>0</v>
      </c>
    </row>
    <row r="405" spans="1:37" ht="16.5" customHeight="1">
      <c r="A405" s="48">
        <f>+'行事入力表①'!C405</f>
        <v>21</v>
      </c>
      <c r="B405" s="23" t="str">
        <f>+'行事入力表①'!D405</f>
        <v>月</v>
      </c>
      <c r="C405" s="36">
        <f>+'行事入力表①'!E405</f>
        <v>0</v>
      </c>
      <c r="D405" s="134"/>
      <c r="E405" s="134"/>
      <c r="F405" s="134"/>
      <c r="G405" s="134"/>
      <c r="H405" s="134"/>
      <c r="I405" s="134"/>
      <c r="J405" s="134"/>
      <c r="K405" s="147">
        <f t="shared" si="124"/>
        <v>0</v>
      </c>
      <c r="L405" s="36">
        <f t="shared" si="124"/>
        <v>0</v>
      </c>
      <c r="M405" s="36">
        <f t="shared" si="124"/>
        <v>0</v>
      </c>
      <c r="N405" s="36">
        <f t="shared" si="124"/>
        <v>0</v>
      </c>
      <c r="O405" s="36">
        <f t="shared" si="124"/>
        <v>0</v>
      </c>
      <c r="P405" s="36">
        <f t="shared" si="124"/>
        <v>0</v>
      </c>
      <c r="Q405" s="36">
        <f t="shared" si="124"/>
        <v>0</v>
      </c>
      <c r="R405" s="36">
        <f t="shared" si="124"/>
        <v>0</v>
      </c>
      <c r="S405" s="36">
        <f t="shared" si="124"/>
        <v>0</v>
      </c>
      <c r="T405" s="36">
        <f t="shared" si="124"/>
        <v>0</v>
      </c>
      <c r="U405" s="36">
        <f t="shared" si="124"/>
        <v>0</v>
      </c>
      <c r="V405" s="36">
        <f t="shared" si="124"/>
        <v>0</v>
      </c>
      <c r="W405" s="148">
        <f t="shared" si="124"/>
        <v>0</v>
      </c>
      <c r="X405" s="49">
        <f t="shared" si="125"/>
        <v>0</v>
      </c>
      <c r="Y405" s="147">
        <f t="shared" si="126"/>
        <v>0</v>
      </c>
      <c r="Z405" s="36">
        <f t="shared" si="126"/>
        <v>0</v>
      </c>
      <c r="AA405" s="36">
        <f t="shared" si="126"/>
        <v>0</v>
      </c>
      <c r="AB405" s="36">
        <f t="shared" si="126"/>
        <v>0</v>
      </c>
      <c r="AC405" s="36">
        <f t="shared" si="126"/>
        <v>0</v>
      </c>
      <c r="AD405" s="36">
        <f t="shared" si="126"/>
        <v>0</v>
      </c>
      <c r="AE405" s="36">
        <f t="shared" si="126"/>
        <v>0</v>
      </c>
      <c r="AF405" s="36">
        <f t="shared" si="126"/>
        <v>0</v>
      </c>
      <c r="AG405" s="148">
        <f t="shared" si="126"/>
        <v>0</v>
      </c>
      <c r="AH405" s="46">
        <f t="shared" si="127"/>
        <v>0</v>
      </c>
      <c r="AI405" s="46">
        <f t="shared" si="128"/>
        <v>0</v>
      </c>
      <c r="AJ405" s="46">
        <f t="shared" si="129"/>
        <v>0</v>
      </c>
      <c r="AK405" s="49">
        <f t="shared" si="131"/>
        <v>0</v>
      </c>
    </row>
    <row r="406" spans="1:37" ht="16.5" customHeight="1">
      <c r="A406" s="48">
        <f>+'行事入力表①'!C406</f>
        <v>22</v>
      </c>
      <c r="B406" s="23" t="str">
        <f>+'行事入力表①'!D406</f>
        <v>火</v>
      </c>
      <c r="C406" s="36">
        <f>+'行事入力表①'!E406</f>
        <v>0</v>
      </c>
      <c r="D406" s="134"/>
      <c r="E406" s="134"/>
      <c r="F406" s="134"/>
      <c r="G406" s="134"/>
      <c r="H406" s="134"/>
      <c r="I406" s="134"/>
      <c r="J406" s="134"/>
      <c r="K406" s="147">
        <f t="shared" si="124"/>
        <v>0</v>
      </c>
      <c r="L406" s="36">
        <f t="shared" si="124"/>
        <v>0</v>
      </c>
      <c r="M406" s="36">
        <f t="shared" si="124"/>
        <v>0</v>
      </c>
      <c r="N406" s="36">
        <f t="shared" si="124"/>
        <v>0</v>
      </c>
      <c r="O406" s="36">
        <f t="shared" si="124"/>
        <v>0</v>
      </c>
      <c r="P406" s="36">
        <f t="shared" si="124"/>
        <v>0</v>
      </c>
      <c r="Q406" s="36">
        <f t="shared" si="124"/>
        <v>0</v>
      </c>
      <c r="R406" s="36">
        <f t="shared" si="124"/>
        <v>0</v>
      </c>
      <c r="S406" s="36">
        <f t="shared" si="124"/>
        <v>0</v>
      </c>
      <c r="T406" s="36">
        <f t="shared" si="124"/>
        <v>0</v>
      </c>
      <c r="U406" s="36">
        <f t="shared" si="124"/>
        <v>0</v>
      </c>
      <c r="V406" s="36">
        <f t="shared" si="124"/>
        <v>0</v>
      </c>
      <c r="W406" s="148">
        <f t="shared" si="124"/>
        <v>0</v>
      </c>
      <c r="X406" s="49">
        <f t="shared" si="125"/>
        <v>0</v>
      </c>
      <c r="Y406" s="147">
        <f t="shared" si="126"/>
        <v>0</v>
      </c>
      <c r="Z406" s="36">
        <f t="shared" si="126"/>
        <v>0</v>
      </c>
      <c r="AA406" s="36">
        <f t="shared" si="126"/>
        <v>0</v>
      </c>
      <c r="AB406" s="36">
        <f t="shared" si="126"/>
        <v>0</v>
      </c>
      <c r="AC406" s="36">
        <f t="shared" si="126"/>
        <v>0</v>
      </c>
      <c r="AD406" s="36">
        <f t="shared" si="126"/>
        <v>0</v>
      </c>
      <c r="AE406" s="36">
        <f t="shared" si="126"/>
        <v>0</v>
      </c>
      <c r="AF406" s="36">
        <f t="shared" si="126"/>
        <v>0</v>
      </c>
      <c r="AG406" s="148">
        <f t="shared" si="126"/>
        <v>0</v>
      </c>
      <c r="AH406" s="46">
        <f t="shared" si="127"/>
        <v>0</v>
      </c>
      <c r="AI406" s="46">
        <f t="shared" si="128"/>
        <v>0</v>
      </c>
      <c r="AJ406" s="46">
        <f t="shared" si="129"/>
        <v>0</v>
      </c>
      <c r="AK406" s="49">
        <f t="shared" si="131"/>
        <v>0</v>
      </c>
    </row>
    <row r="407" spans="1:37" ht="16.5" customHeight="1">
      <c r="A407" s="48">
        <f>+'行事入力表①'!C407</f>
        <v>23</v>
      </c>
      <c r="B407" s="23" t="str">
        <f>+'行事入力表①'!D407</f>
        <v>水</v>
      </c>
      <c r="C407" s="36">
        <f>+'行事入力表①'!E407</f>
        <v>0</v>
      </c>
      <c r="D407" s="134"/>
      <c r="E407" s="134"/>
      <c r="F407" s="134"/>
      <c r="G407" s="134"/>
      <c r="H407" s="134"/>
      <c r="I407" s="134"/>
      <c r="J407" s="134"/>
      <c r="K407" s="147">
        <f t="shared" si="124"/>
        <v>0</v>
      </c>
      <c r="L407" s="36">
        <f t="shared" si="124"/>
        <v>0</v>
      </c>
      <c r="M407" s="36">
        <f t="shared" si="124"/>
        <v>0</v>
      </c>
      <c r="N407" s="36">
        <f t="shared" si="124"/>
        <v>0</v>
      </c>
      <c r="O407" s="36">
        <f t="shared" si="124"/>
        <v>0</v>
      </c>
      <c r="P407" s="36">
        <f t="shared" si="124"/>
        <v>0</v>
      </c>
      <c r="Q407" s="36">
        <f t="shared" si="124"/>
        <v>0</v>
      </c>
      <c r="R407" s="36">
        <f t="shared" si="124"/>
        <v>0</v>
      </c>
      <c r="S407" s="36">
        <f t="shared" si="124"/>
        <v>0</v>
      </c>
      <c r="T407" s="36">
        <f t="shared" si="124"/>
        <v>0</v>
      </c>
      <c r="U407" s="36">
        <f t="shared" si="124"/>
        <v>0</v>
      </c>
      <c r="V407" s="36">
        <f t="shared" si="124"/>
        <v>0</v>
      </c>
      <c r="W407" s="148">
        <f t="shared" si="124"/>
        <v>0</v>
      </c>
      <c r="X407" s="49">
        <f t="shared" si="125"/>
        <v>0</v>
      </c>
      <c r="Y407" s="147">
        <f t="shared" si="126"/>
        <v>0</v>
      </c>
      <c r="Z407" s="36">
        <f t="shared" si="126"/>
        <v>0</v>
      </c>
      <c r="AA407" s="36">
        <f t="shared" si="126"/>
        <v>0</v>
      </c>
      <c r="AB407" s="36">
        <f t="shared" si="126"/>
        <v>0</v>
      </c>
      <c r="AC407" s="36">
        <f t="shared" si="126"/>
        <v>0</v>
      </c>
      <c r="AD407" s="36">
        <f t="shared" si="126"/>
        <v>0</v>
      </c>
      <c r="AE407" s="36">
        <f t="shared" si="126"/>
        <v>0</v>
      </c>
      <c r="AF407" s="36">
        <f t="shared" si="126"/>
        <v>0</v>
      </c>
      <c r="AG407" s="148">
        <f t="shared" si="126"/>
        <v>0</v>
      </c>
      <c r="AH407" s="46">
        <f t="shared" si="127"/>
        <v>0</v>
      </c>
      <c r="AI407" s="46">
        <f t="shared" si="128"/>
        <v>0</v>
      </c>
      <c r="AJ407" s="46">
        <f t="shared" si="129"/>
        <v>0</v>
      </c>
      <c r="AK407" s="49">
        <f t="shared" si="131"/>
        <v>0</v>
      </c>
    </row>
    <row r="408" spans="1:37" ht="16.5" customHeight="1">
      <c r="A408" s="48">
        <f>+'行事入力表①'!C408</f>
        <v>24</v>
      </c>
      <c r="B408" s="23" t="str">
        <f>+'行事入力表①'!D408</f>
        <v>木</v>
      </c>
      <c r="C408" s="36">
        <f>+'行事入力表①'!E408</f>
        <v>0</v>
      </c>
      <c r="D408" s="134"/>
      <c r="E408" s="134"/>
      <c r="F408" s="134"/>
      <c r="G408" s="134"/>
      <c r="H408" s="134"/>
      <c r="I408" s="134"/>
      <c r="J408" s="134"/>
      <c r="K408" s="147">
        <f t="shared" si="124"/>
        <v>0</v>
      </c>
      <c r="L408" s="36">
        <f t="shared" si="124"/>
        <v>0</v>
      </c>
      <c r="M408" s="36">
        <f t="shared" si="124"/>
        <v>0</v>
      </c>
      <c r="N408" s="36">
        <f t="shared" si="124"/>
        <v>0</v>
      </c>
      <c r="O408" s="36">
        <f t="shared" si="124"/>
        <v>0</v>
      </c>
      <c r="P408" s="36">
        <f t="shared" si="124"/>
        <v>0</v>
      </c>
      <c r="Q408" s="36">
        <f t="shared" si="124"/>
        <v>0</v>
      </c>
      <c r="R408" s="36">
        <f t="shared" si="124"/>
        <v>0</v>
      </c>
      <c r="S408" s="36">
        <f t="shared" si="124"/>
        <v>0</v>
      </c>
      <c r="T408" s="36">
        <f t="shared" si="124"/>
        <v>0</v>
      </c>
      <c r="U408" s="36">
        <f t="shared" si="124"/>
        <v>0</v>
      </c>
      <c r="V408" s="36">
        <f t="shared" si="124"/>
        <v>0</v>
      </c>
      <c r="W408" s="148">
        <f t="shared" si="124"/>
        <v>0</v>
      </c>
      <c r="X408" s="49">
        <f t="shared" si="125"/>
        <v>0</v>
      </c>
      <c r="Y408" s="147">
        <f t="shared" si="126"/>
        <v>0</v>
      </c>
      <c r="Z408" s="36">
        <f t="shared" si="126"/>
        <v>0</v>
      </c>
      <c r="AA408" s="36">
        <f t="shared" si="126"/>
        <v>0</v>
      </c>
      <c r="AB408" s="36">
        <f t="shared" si="126"/>
        <v>0</v>
      </c>
      <c r="AC408" s="36">
        <f t="shared" si="126"/>
        <v>0</v>
      </c>
      <c r="AD408" s="36">
        <f t="shared" si="126"/>
        <v>0</v>
      </c>
      <c r="AE408" s="36">
        <f t="shared" si="126"/>
        <v>0</v>
      </c>
      <c r="AF408" s="36">
        <f t="shared" si="126"/>
        <v>0</v>
      </c>
      <c r="AG408" s="148">
        <f t="shared" si="126"/>
        <v>0</v>
      </c>
      <c r="AH408" s="46">
        <f t="shared" si="127"/>
        <v>0</v>
      </c>
      <c r="AI408" s="46">
        <f t="shared" si="128"/>
        <v>0</v>
      </c>
      <c r="AJ408" s="46">
        <f t="shared" si="129"/>
        <v>0</v>
      </c>
      <c r="AK408" s="49">
        <f t="shared" si="131"/>
        <v>0</v>
      </c>
    </row>
    <row r="409" spans="1:37" ht="16.5" customHeight="1">
      <c r="A409" s="48">
        <f>+'行事入力表①'!C409</f>
        <v>25</v>
      </c>
      <c r="B409" s="23" t="str">
        <f>+'行事入力表①'!D409</f>
        <v>金</v>
      </c>
      <c r="C409" s="36">
        <f>+'行事入力表①'!E409</f>
        <v>0</v>
      </c>
      <c r="D409" s="134"/>
      <c r="E409" s="134"/>
      <c r="F409" s="134"/>
      <c r="G409" s="134"/>
      <c r="H409" s="134"/>
      <c r="I409" s="134"/>
      <c r="J409" s="134"/>
      <c r="K409" s="147">
        <f t="shared" si="124"/>
        <v>0</v>
      </c>
      <c r="L409" s="36">
        <f t="shared" si="124"/>
        <v>0</v>
      </c>
      <c r="M409" s="36">
        <f t="shared" si="124"/>
        <v>0</v>
      </c>
      <c r="N409" s="36">
        <f t="shared" si="124"/>
        <v>0</v>
      </c>
      <c r="O409" s="36">
        <f t="shared" si="124"/>
        <v>0</v>
      </c>
      <c r="P409" s="36">
        <f t="shared" si="124"/>
        <v>0</v>
      </c>
      <c r="Q409" s="36">
        <f t="shared" si="124"/>
        <v>0</v>
      </c>
      <c r="R409" s="36">
        <f t="shared" si="124"/>
        <v>0</v>
      </c>
      <c r="S409" s="36">
        <f t="shared" si="124"/>
        <v>0</v>
      </c>
      <c r="T409" s="36">
        <f t="shared" si="124"/>
        <v>0</v>
      </c>
      <c r="U409" s="36">
        <f t="shared" si="124"/>
        <v>0</v>
      </c>
      <c r="V409" s="36">
        <f t="shared" si="124"/>
        <v>0</v>
      </c>
      <c r="W409" s="148">
        <f t="shared" si="124"/>
        <v>0</v>
      </c>
      <c r="X409" s="49">
        <f t="shared" si="125"/>
        <v>0</v>
      </c>
      <c r="Y409" s="147">
        <f t="shared" si="126"/>
        <v>0</v>
      </c>
      <c r="Z409" s="36">
        <f t="shared" si="126"/>
        <v>0</v>
      </c>
      <c r="AA409" s="36">
        <f t="shared" si="126"/>
        <v>0</v>
      </c>
      <c r="AB409" s="36">
        <f t="shared" si="126"/>
        <v>0</v>
      </c>
      <c r="AC409" s="36">
        <f t="shared" si="126"/>
        <v>0</v>
      </c>
      <c r="AD409" s="36">
        <f t="shared" si="126"/>
        <v>0</v>
      </c>
      <c r="AE409" s="36">
        <f t="shared" si="126"/>
        <v>0</v>
      </c>
      <c r="AF409" s="36">
        <f t="shared" si="126"/>
        <v>0</v>
      </c>
      <c r="AG409" s="148">
        <f t="shared" si="126"/>
        <v>0</v>
      </c>
      <c r="AH409" s="46">
        <f t="shared" si="127"/>
        <v>0</v>
      </c>
      <c r="AI409" s="46">
        <f t="shared" si="128"/>
        <v>0</v>
      </c>
      <c r="AJ409" s="46">
        <f t="shared" si="129"/>
        <v>0</v>
      </c>
      <c r="AK409" s="49">
        <f t="shared" si="131"/>
        <v>0</v>
      </c>
    </row>
    <row r="410" spans="1:37" ht="16.5" customHeight="1">
      <c r="A410" s="12">
        <f>+'行事入力表①'!C410</f>
        <v>26</v>
      </c>
      <c r="B410" s="13" t="str">
        <f>+'行事入力表①'!D410</f>
        <v>土</v>
      </c>
      <c r="C410" s="14">
        <f>+'行事入力表①'!E410</f>
        <v>0</v>
      </c>
      <c r="D410" s="133" t="s">
        <v>371</v>
      </c>
      <c r="E410" s="133" t="s">
        <v>369</v>
      </c>
      <c r="F410" s="133" t="s">
        <v>371</v>
      </c>
      <c r="G410" s="133" t="s">
        <v>149</v>
      </c>
      <c r="H410" s="133" t="s">
        <v>371</v>
      </c>
      <c r="I410" s="133" t="s">
        <v>149</v>
      </c>
      <c r="J410" s="224" t="s">
        <v>371</v>
      </c>
      <c r="K410" s="146">
        <f t="shared" si="124"/>
        <v>0</v>
      </c>
      <c r="L410" s="14">
        <f t="shared" si="124"/>
        <v>0</v>
      </c>
      <c r="M410" s="14">
        <f t="shared" si="124"/>
        <v>0</v>
      </c>
      <c r="N410" s="14">
        <f t="shared" si="124"/>
        <v>0</v>
      </c>
      <c r="O410" s="14">
        <f t="shared" si="124"/>
        <v>0</v>
      </c>
      <c r="P410" s="14">
        <f t="shared" si="124"/>
        <v>0</v>
      </c>
      <c r="Q410" s="14">
        <f t="shared" si="124"/>
        <v>0</v>
      </c>
      <c r="R410" s="14">
        <f t="shared" si="124"/>
        <v>0</v>
      </c>
      <c r="S410" s="14">
        <f t="shared" si="124"/>
        <v>0</v>
      </c>
      <c r="T410" s="14">
        <f t="shared" si="124"/>
        <v>0</v>
      </c>
      <c r="U410" s="14">
        <f t="shared" si="124"/>
        <v>0</v>
      </c>
      <c r="V410" s="14">
        <f t="shared" si="124"/>
        <v>0</v>
      </c>
      <c r="W410" s="84">
        <f t="shared" si="124"/>
        <v>0</v>
      </c>
      <c r="X410" s="15">
        <f t="shared" si="125"/>
        <v>0</v>
      </c>
      <c r="Y410" s="146">
        <f t="shared" si="126"/>
        <v>0</v>
      </c>
      <c r="Z410" s="14">
        <f t="shared" si="126"/>
        <v>0</v>
      </c>
      <c r="AA410" s="14">
        <f t="shared" si="126"/>
        <v>0</v>
      </c>
      <c r="AB410" s="14">
        <f t="shared" si="126"/>
        <v>0</v>
      </c>
      <c r="AC410" s="14">
        <f t="shared" si="126"/>
        <v>0</v>
      </c>
      <c r="AD410" s="14">
        <f t="shared" si="126"/>
        <v>0</v>
      </c>
      <c r="AE410" s="14">
        <f t="shared" si="126"/>
        <v>0</v>
      </c>
      <c r="AF410" s="14">
        <f t="shared" si="126"/>
        <v>0</v>
      </c>
      <c r="AG410" s="84">
        <f t="shared" si="126"/>
        <v>0</v>
      </c>
      <c r="AH410" s="10">
        <f t="shared" si="127"/>
        <v>0</v>
      </c>
      <c r="AI410" s="10">
        <f t="shared" si="128"/>
        <v>0</v>
      </c>
      <c r="AJ410" s="10">
        <f t="shared" si="129"/>
        <v>0</v>
      </c>
      <c r="AK410" s="11">
        <f t="shared" si="131"/>
        <v>0</v>
      </c>
    </row>
    <row r="411" spans="1:37" ht="16.5" customHeight="1">
      <c r="A411" s="12">
        <f>+'行事入力表①'!C411</f>
        <v>28</v>
      </c>
      <c r="B411" s="13" t="str">
        <f>+'行事入力表①'!D411</f>
        <v>日</v>
      </c>
      <c r="C411" s="14">
        <f>+'行事入力表①'!E411</f>
        <v>0</v>
      </c>
      <c r="D411" s="133" t="s">
        <v>149</v>
      </c>
      <c r="E411" s="133" t="s">
        <v>371</v>
      </c>
      <c r="F411" s="133" t="s">
        <v>149</v>
      </c>
      <c r="G411" s="133" t="s">
        <v>149</v>
      </c>
      <c r="H411" s="133" t="s">
        <v>149</v>
      </c>
      <c r="I411" s="133" t="s">
        <v>369</v>
      </c>
      <c r="J411" s="133" t="s">
        <v>149</v>
      </c>
      <c r="K411" s="146">
        <f t="shared" si="124"/>
        <v>0</v>
      </c>
      <c r="L411" s="14">
        <f t="shared" si="124"/>
        <v>0</v>
      </c>
      <c r="M411" s="14">
        <f t="shared" si="124"/>
        <v>0</v>
      </c>
      <c r="N411" s="14">
        <f t="shared" si="124"/>
        <v>0</v>
      </c>
      <c r="O411" s="14">
        <f t="shared" si="124"/>
        <v>0</v>
      </c>
      <c r="P411" s="14">
        <f t="shared" si="124"/>
        <v>0</v>
      </c>
      <c r="Q411" s="14">
        <f t="shared" si="124"/>
        <v>0</v>
      </c>
      <c r="R411" s="14">
        <f t="shared" si="124"/>
        <v>0</v>
      </c>
      <c r="S411" s="14">
        <f t="shared" si="124"/>
        <v>0</v>
      </c>
      <c r="T411" s="14">
        <f t="shared" si="124"/>
        <v>0</v>
      </c>
      <c r="U411" s="14">
        <f t="shared" si="124"/>
        <v>0</v>
      </c>
      <c r="V411" s="14">
        <f t="shared" si="124"/>
        <v>0</v>
      </c>
      <c r="W411" s="84">
        <f t="shared" si="124"/>
        <v>0</v>
      </c>
      <c r="X411" s="15">
        <f t="shared" si="125"/>
        <v>0</v>
      </c>
      <c r="Y411" s="146">
        <f t="shared" si="126"/>
        <v>0</v>
      </c>
      <c r="Z411" s="14">
        <f t="shared" si="126"/>
        <v>0</v>
      </c>
      <c r="AA411" s="14">
        <f t="shared" si="126"/>
        <v>0</v>
      </c>
      <c r="AB411" s="14">
        <f t="shared" si="126"/>
        <v>0</v>
      </c>
      <c r="AC411" s="14">
        <f t="shared" si="126"/>
        <v>0</v>
      </c>
      <c r="AD411" s="14">
        <f t="shared" si="126"/>
        <v>0</v>
      </c>
      <c r="AE411" s="14">
        <f t="shared" si="126"/>
        <v>0</v>
      </c>
      <c r="AF411" s="14">
        <f t="shared" si="126"/>
        <v>0</v>
      </c>
      <c r="AG411" s="84">
        <f t="shared" si="126"/>
        <v>0</v>
      </c>
      <c r="AH411" s="10">
        <f t="shared" si="127"/>
        <v>0</v>
      </c>
      <c r="AI411" s="10">
        <f t="shared" si="128"/>
        <v>0</v>
      </c>
      <c r="AJ411" s="10">
        <f t="shared" si="129"/>
        <v>0</v>
      </c>
      <c r="AK411" s="11">
        <f t="shared" si="131"/>
        <v>0</v>
      </c>
    </row>
    <row r="412" spans="1:37" ht="16.5" customHeight="1">
      <c r="A412" s="48">
        <f>+'行事入力表①'!C412</f>
        <v>28</v>
      </c>
      <c r="B412" s="23" t="str">
        <f>+'行事入力表①'!D412</f>
        <v>月</v>
      </c>
      <c r="C412" s="36">
        <f>+'行事入力表①'!E412</f>
        <v>0</v>
      </c>
      <c r="D412" s="134"/>
      <c r="E412" s="134"/>
      <c r="F412" s="134"/>
      <c r="G412" s="134"/>
      <c r="H412" s="134"/>
      <c r="I412" s="134"/>
      <c r="J412" s="142"/>
      <c r="K412" s="147">
        <f t="shared" si="124"/>
        <v>0</v>
      </c>
      <c r="L412" s="36">
        <f t="shared" si="124"/>
        <v>0</v>
      </c>
      <c r="M412" s="36">
        <f t="shared" si="124"/>
        <v>0</v>
      </c>
      <c r="N412" s="36">
        <f t="shared" si="124"/>
        <v>0</v>
      </c>
      <c r="O412" s="36">
        <f t="shared" si="124"/>
        <v>0</v>
      </c>
      <c r="P412" s="36">
        <f t="shared" si="124"/>
        <v>0</v>
      </c>
      <c r="Q412" s="36">
        <f t="shared" si="124"/>
        <v>0</v>
      </c>
      <c r="R412" s="36">
        <f t="shared" si="124"/>
        <v>0</v>
      </c>
      <c r="S412" s="36">
        <f t="shared" si="124"/>
        <v>0</v>
      </c>
      <c r="T412" s="36">
        <f t="shared" si="124"/>
        <v>0</v>
      </c>
      <c r="U412" s="36">
        <f t="shared" si="124"/>
        <v>0</v>
      </c>
      <c r="V412" s="36">
        <f t="shared" si="124"/>
        <v>0</v>
      </c>
      <c r="W412" s="148">
        <f t="shared" si="124"/>
        <v>0</v>
      </c>
      <c r="X412" s="49">
        <f t="shared" si="125"/>
        <v>0</v>
      </c>
      <c r="Y412" s="147">
        <f t="shared" si="126"/>
        <v>0</v>
      </c>
      <c r="Z412" s="36">
        <f t="shared" si="126"/>
        <v>0</v>
      </c>
      <c r="AA412" s="36">
        <f t="shared" si="126"/>
        <v>0</v>
      </c>
      <c r="AB412" s="36">
        <f t="shared" si="126"/>
        <v>0</v>
      </c>
      <c r="AC412" s="36">
        <f t="shared" si="126"/>
        <v>0</v>
      </c>
      <c r="AD412" s="36">
        <f t="shared" si="126"/>
        <v>0</v>
      </c>
      <c r="AE412" s="36">
        <f t="shared" si="126"/>
        <v>0</v>
      </c>
      <c r="AF412" s="36">
        <f t="shared" si="126"/>
        <v>0</v>
      </c>
      <c r="AG412" s="148">
        <f t="shared" si="126"/>
        <v>0</v>
      </c>
      <c r="AH412" s="46">
        <f t="shared" si="127"/>
        <v>0</v>
      </c>
      <c r="AI412" s="46">
        <f t="shared" si="128"/>
        <v>0</v>
      </c>
      <c r="AJ412" s="46">
        <f t="shared" si="129"/>
        <v>0</v>
      </c>
      <c r="AK412" s="49">
        <f t="shared" si="131"/>
        <v>0</v>
      </c>
    </row>
    <row r="413" spans="1:37" ht="16.5" customHeight="1">
      <c r="A413" s="48">
        <f>+'行事入力表①'!C413</f>
        <v>0</v>
      </c>
      <c r="B413" s="23">
        <f>+'行事入力表①'!D413</f>
        <v>0</v>
      </c>
      <c r="C413" s="36">
        <f>+'行事入力表①'!E413</f>
        <v>0</v>
      </c>
      <c r="D413" s="134"/>
      <c r="E413" s="134"/>
      <c r="F413" s="134"/>
      <c r="G413" s="134"/>
      <c r="H413" s="134"/>
      <c r="I413" s="134"/>
      <c r="J413" s="142"/>
      <c r="K413" s="147">
        <f t="shared" si="124"/>
        <v>0</v>
      </c>
      <c r="L413" s="36">
        <f t="shared" si="124"/>
        <v>0</v>
      </c>
      <c r="M413" s="36">
        <f t="shared" si="124"/>
        <v>0</v>
      </c>
      <c r="N413" s="36">
        <f t="shared" si="124"/>
        <v>0</v>
      </c>
      <c r="O413" s="36">
        <f t="shared" si="124"/>
        <v>0</v>
      </c>
      <c r="P413" s="36">
        <f t="shared" si="124"/>
        <v>0</v>
      </c>
      <c r="Q413" s="36">
        <f t="shared" si="124"/>
        <v>0</v>
      </c>
      <c r="R413" s="36">
        <f t="shared" si="124"/>
        <v>0</v>
      </c>
      <c r="S413" s="36">
        <f t="shared" si="124"/>
        <v>0</v>
      </c>
      <c r="T413" s="36">
        <f t="shared" si="124"/>
        <v>0</v>
      </c>
      <c r="U413" s="36">
        <f t="shared" si="124"/>
        <v>0</v>
      </c>
      <c r="V413" s="36">
        <f t="shared" si="124"/>
        <v>0</v>
      </c>
      <c r="W413" s="148">
        <f t="shared" si="124"/>
        <v>0</v>
      </c>
      <c r="X413" s="49">
        <f t="shared" si="125"/>
        <v>0</v>
      </c>
      <c r="Y413" s="147">
        <f t="shared" si="126"/>
        <v>0</v>
      </c>
      <c r="Z413" s="36">
        <f t="shared" si="126"/>
        <v>0</v>
      </c>
      <c r="AA413" s="36">
        <f t="shared" si="126"/>
        <v>0</v>
      </c>
      <c r="AB413" s="36">
        <f t="shared" si="126"/>
        <v>0</v>
      </c>
      <c r="AC413" s="36">
        <f t="shared" si="126"/>
        <v>0</v>
      </c>
      <c r="AD413" s="36">
        <f t="shared" si="126"/>
        <v>0</v>
      </c>
      <c r="AE413" s="36">
        <f t="shared" si="126"/>
        <v>0</v>
      </c>
      <c r="AF413" s="36">
        <f t="shared" si="126"/>
        <v>0</v>
      </c>
      <c r="AG413" s="148">
        <f t="shared" si="126"/>
        <v>0</v>
      </c>
      <c r="AH413" s="46">
        <f t="shared" si="127"/>
        <v>0</v>
      </c>
      <c r="AI413" s="46">
        <f t="shared" si="128"/>
        <v>0</v>
      </c>
      <c r="AJ413" s="46">
        <f t="shared" si="129"/>
        <v>0</v>
      </c>
      <c r="AK413" s="49">
        <f t="shared" si="131"/>
        <v>0</v>
      </c>
    </row>
    <row r="414" spans="1:37" ht="16.5" customHeight="1">
      <c r="A414" s="48">
        <f>+'行事入力表①'!C414</f>
        <v>0</v>
      </c>
      <c r="B414" s="23">
        <f>+'行事入力表①'!D414</f>
        <v>0</v>
      </c>
      <c r="C414" s="36">
        <f>+'行事入力表①'!E414</f>
        <v>0</v>
      </c>
      <c r="D414" s="134"/>
      <c r="E414" s="134"/>
      <c r="F414" s="134"/>
      <c r="G414" s="134"/>
      <c r="H414" s="134"/>
      <c r="I414" s="134"/>
      <c r="J414" s="142"/>
      <c r="K414" s="147">
        <f t="shared" si="124"/>
        <v>0</v>
      </c>
      <c r="L414" s="36">
        <f t="shared" si="124"/>
        <v>0</v>
      </c>
      <c r="M414" s="36">
        <f t="shared" si="124"/>
        <v>0</v>
      </c>
      <c r="N414" s="36">
        <f t="shared" si="124"/>
        <v>0</v>
      </c>
      <c r="O414" s="36">
        <f t="shared" si="124"/>
        <v>0</v>
      </c>
      <c r="P414" s="36">
        <f t="shared" si="124"/>
        <v>0</v>
      </c>
      <c r="Q414" s="36">
        <f t="shared" si="124"/>
        <v>0</v>
      </c>
      <c r="R414" s="36">
        <f t="shared" si="124"/>
        <v>0</v>
      </c>
      <c r="S414" s="36">
        <f t="shared" si="124"/>
        <v>0</v>
      </c>
      <c r="T414" s="36">
        <f t="shared" si="124"/>
        <v>0</v>
      </c>
      <c r="U414" s="36">
        <f t="shared" si="124"/>
        <v>0</v>
      </c>
      <c r="V414" s="36">
        <f t="shared" si="124"/>
        <v>0</v>
      </c>
      <c r="W414" s="148">
        <f t="shared" si="124"/>
        <v>0</v>
      </c>
      <c r="X414" s="49">
        <f t="shared" si="125"/>
        <v>0</v>
      </c>
      <c r="Y414" s="147">
        <f t="shared" si="126"/>
        <v>0</v>
      </c>
      <c r="Z414" s="36">
        <f t="shared" si="126"/>
        <v>0</v>
      </c>
      <c r="AA414" s="36">
        <f t="shared" si="126"/>
        <v>0</v>
      </c>
      <c r="AB414" s="36">
        <f t="shared" si="126"/>
        <v>0</v>
      </c>
      <c r="AC414" s="36">
        <f t="shared" si="126"/>
        <v>0</v>
      </c>
      <c r="AD414" s="36">
        <f t="shared" si="126"/>
        <v>0</v>
      </c>
      <c r="AE414" s="36">
        <f t="shared" si="126"/>
        <v>0</v>
      </c>
      <c r="AF414" s="36">
        <f t="shared" si="126"/>
        <v>0</v>
      </c>
      <c r="AG414" s="148">
        <f t="shared" si="126"/>
        <v>0</v>
      </c>
      <c r="AH414" s="46">
        <f t="shared" si="127"/>
        <v>0</v>
      </c>
      <c r="AI414" s="46">
        <f t="shared" si="128"/>
        <v>0</v>
      </c>
      <c r="AJ414" s="46">
        <f t="shared" si="129"/>
        <v>0</v>
      </c>
      <c r="AK414" s="49">
        <f t="shared" si="131"/>
        <v>0</v>
      </c>
    </row>
    <row r="415" spans="1:37" ht="16.5" customHeight="1" thickBot="1">
      <c r="A415" s="50">
        <f>+'行事入力表①'!C415</f>
        <v>0</v>
      </c>
      <c r="B415" s="51">
        <f>+'行事入力表①'!D415</f>
        <v>0</v>
      </c>
      <c r="C415" s="52">
        <f>+'行事入力表①'!E415</f>
        <v>0</v>
      </c>
      <c r="D415" s="135"/>
      <c r="E415" s="135"/>
      <c r="F415" s="135"/>
      <c r="G415" s="135"/>
      <c r="H415" s="135"/>
      <c r="I415" s="135"/>
      <c r="J415" s="141"/>
      <c r="K415" s="153">
        <f t="shared" si="124"/>
        <v>0</v>
      </c>
      <c r="L415" s="52">
        <f t="shared" si="124"/>
        <v>0</v>
      </c>
      <c r="M415" s="52">
        <f t="shared" si="124"/>
        <v>0</v>
      </c>
      <c r="N415" s="52">
        <f t="shared" si="124"/>
        <v>0</v>
      </c>
      <c r="O415" s="52">
        <f t="shared" si="124"/>
        <v>0</v>
      </c>
      <c r="P415" s="52">
        <f t="shared" si="124"/>
        <v>0</v>
      </c>
      <c r="Q415" s="52">
        <f t="shared" si="124"/>
        <v>0</v>
      </c>
      <c r="R415" s="52">
        <f t="shared" si="124"/>
        <v>0</v>
      </c>
      <c r="S415" s="52">
        <f t="shared" si="124"/>
        <v>0</v>
      </c>
      <c r="T415" s="52">
        <f t="shared" si="124"/>
        <v>0</v>
      </c>
      <c r="U415" s="52">
        <f t="shared" si="124"/>
        <v>0</v>
      </c>
      <c r="V415" s="52">
        <f t="shared" si="124"/>
        <v>0</v>
      </c>
      <c r="W415" s="154">
        <f t="shared" si="124"/>
        <v>0</v>
      </c>
      <c r="X415" s="53">
        <f t="shared" si="125"/>
        <v>0</v>
      </c>
      <c r="Y415" s="153">
        <f>COUNTIF($D415:$J415,Y$4)</f>
        <v>0</v>
      </c>
      <c r="Z415" s="52">
        <f aca="true" t="shared" si="132" ref="Z415:AG415">COUNTIF($D415:$J415,Z$4)</f>
        <v>0</v>
      </c>
      <c r="AA415" s="52">
        <f t="shared" si="132"/>
        <v>0</v>
      </c>
      <c r="AB415" s="52">
        <f t="shared" si="132"/>
        <v>0</v>
      </c>
      <c r="AC415" s="52">
        <f t="shared" si="132"/>
        <v>0</v>
      </c>
      <c r="AD415" s="52">
        <f t="shared" si="132"/>
        <v>0</v>
      </c>
      <c r="AE415" s="52">
        <f t="shared" si="132"/>
        <v>0</v>
      </c>
      <c r="AF415" s="52">
        <f t="shared" si="132"/>
        <v>0</v>
      </c>
      <c r="AG415" s="154">
        <f t="shared" si="132"/>
        <v>0</v>
      </c>
      <c r="AH415" s="155">
        <f>COUNTA(D415:J415)-X415-AJ415-SUM(Y415:AG415)-COUNTIF(D415:J415,"-")-COUNTIF(D415:J415,"★")</f>
        <v>0</v>
      </c>
      <c r="AI415" s="155">
        <f t="shared" si="128"/>
        <v>0</v>
      </c>
      <c r="AJ415" s="155">
        <f t="shared" si="129"/>
        <v>0</v>
      </c>
      <c r="AK415" s="53">
        <f t="shared" si="131"/>
        <v>0</v>
      </c>
    </row>
    <row r="416" spans="1:31" ht="16.5" customHeight="1" thickBot="1">
      <c r="A416" s="551"/>
      <c r="B416" s="551"/>
      <c r="C416" s="551"/>
      <c r="D416" s="551"/>
      <c r="E416" s="551"/>
      <c r="F416" s="551"/>
      <c r="G416" s="551"/>
      <c r="H416" s="551"/>
      <c r="I416" s="551"/>
      <c r="J416" s="551"/>
      <c r="K416" s="551"/>
      <c r="L416" s="551"/>
      <c r="M416" s="551"/>
      <c r="N416" s="551"/>
      <c r="O416" s="551"/>
      <c r="P416" s="551"/>
      <c r="Q416" s="551"/>
      <c r="R416" s="551"/>
      <c r="S416" s="551"/>
      <c r="T416" s="551"/>
      <c r="U416" s="551"/>
      <c r="V416" s="551"/>
      <c r="W416" s="551"/>
      <c r="X416" s="551"/>
      <c r="Y416" s="551"/>
      <c r="Z416" s="551"/>
      <c r="AA416" s="551"/>
      <c r="AB416" s="551"/>
      <c r="AC416" s="551"/>
      <c r="AD416" s="551"/>
      <c r="AE416" s="551"/>
    </row>
    <row r="417" spans="1:37" ht="22.5" customHeight="1" thickBot="1">
      <c r="A417" s="274" t="s">
        <v>57</v>
      </c>
      <c r="B417" s="275"/>
      <c r="C417" s="275"/>
      <c r="D417" s="275"/>
      <c r="E417" s="275"/>
      <c r="F417" s="275"/>
      <c r="G417" s="275"/>
      <c r="H417" s="275"/>
      <c r="I417" s="276"/>
      <c r="J417" s="143"/>
      <c r="K417" s="54">
        <f>SUM(K385:K415)</f>
        <v>0</v>
      </c>
      <c r="L417" s="55">
        <f aca="true" t="shared" si="133" ref="L417:AK417">SUM(L385:L415)</f>
        <v>0</v>
      </c>
      <c r="M417" s="55">
        <f t="shared" si="133"/>
        <v>0</v>
      </c>
      <c r="N417" s="55">
        <f t="shared" si="133"/>
        <v>0</v>
      </c>
      <c r="O417" s="55">
        <f t="shared" si="133"/>
        <v>0</v>
      </c>
      <c r="P417" s="55">
        <f t="shared" si="133"/>
        <v>0</v>
      </c>
      <c r="Q417" s="55">
        <f t="shared" si="133"/>
        <v>0</v>
      </c>
      <c r="R417" s="55">
        <f t="shared" si="133"/>
        <v>0</v>
      </c>
      <c r="S417" s="55">
        <f t="shared" si="133"/>
        <v>0</v>
      </c>
      <c r="T417" s="55">
        <f t="shared" si="133"/>
        <v>0</v>
      </c>
      <c r="U417" s="55">
        <f t="shared" si="133"/>
        <v>0</v>
      </c>
      <c r="V417" s="55">
        <f t="shared" si="133"/>
        <v>0</v>
      </c>
      <c r="W417" s="55">
        <f t="shared" si="133"/>
        <v>0</v>
      </c>
      <c r="X417" s="56">
        <f t="shared" si="133"/>
        <v>0</v>
      </c>
      <c r="Y417" s="57">
        <f t="shared" si="133"/>
        <v>0</v>
      </c>
      <c r="Z417" s="55">
        <f t="shared" si="133"/>
        <v>0</v>
      </c>
      <c r="AA417" s="55">
        <f t="shared" si="133"/>
        <v>0</v>
      </c>
      <c r="AB417" s="55">
        <f t="shared" si="133"/>
        <v>0</v>
      </c>
      <c r="AC417" s="55">
        <f t="shared" si="133"/>
        <v>0</v>
      </c>
      <c r="AD417" s="55">
        <f t="shared" si="133"/>
        <v>0</v>
      </c>
      <c r="AE417" s="55">
        <f t="shared" si="133"/>
        <v>0</v>
      </c>
      <c r="AF417" s="55">
        <f t="shared" si="133"/>
        <v>0</v>
      </c>
      <c r="AG417" s="55">
        <f t="shared" si="133"/>
        <v>0</v>
      </c>
      <c r="AH417" s="55">
        <f t="shared" si="133"/>
        <v>0</v>
      </c>
      <c r="AI417" s="55">
        <f>SUM(AI385:AI415)</f>
        <v>0</v>
      </c>
      <c r="AJ417" s="55">
        <f t="shared" si="133"/>
        <v>0</v>
      </c>
      <c r="AK417" s="56">
        <f t="shared" si="133"/>
        <v>0</v>
      </c>
    </row>
    <row r="418" spans="1:31" ht="16.5" customHeight="1">
      <c r="A418" s="277" t="s">
        <v>206</v>
      </c>
      <c r="B418" s="277"/>
      <c r="C418" s="277"/>
      <c r="D418" s="277"/>
      <c r="E418" s="277"/>
      <c r="F418" s="277"/>
      <c r="G418" s="277"/>
      <c r="H418" s="277"/>
      <c r="I418" s="277"/>
      <c r="J418" s="277"/>
      <c r="K418" s="277"/>
      <c r="L418" s="277"/>
      <c r="M418" s="277"/>
      <c r="N418" s="277"/>
      <c r="O418" s="277"/>
      <c r="P418" s="277"/>
      <c r="Q418" s="277"/>
      <c r="R418" s="277"/>
      <c r="S418" s="277"/>
      <c r="T418" s="277"/>
      <c r="U418" s="277"/>
      <c r="V418" s="277"/>
      <c r="W418" s="277"/>
      <c r="X418" s="277"/>
      <c r="Y418" s="277"/>
      <c r="Z418" s="277"/>
      <c r="AA418" s="277"/>
      <c r="AB418" s="277"/>
      <c r="AC418" s="277"/>
      <c r="AD418" s="277"/>
      <c r="AE418" s="277"/>
    </row>
    <row r="419" spans="3:37" ht="22.5" customHeight="1">
      <c r="C419" s="138" t="str">
        <f>C1</f>
        <v>平成22年度　教育課程実施計画</v>
      </c>
      <c r="D419" s="139"/>
      <c r="E419" s="139"/>
      <c r="F419" s="139"/>
      <c r="G419" s="139"/>
      <c r="H419" s="139"/>
      <c r="I419" s="139"/>
      <c r="J419" s="139"/>
      <c r="W419" s="258" t="str">
        <f>+'時間割入力表②'!$E$1</f>
        <v>○○立△△</v>
      </c>
      <c r="X419" s="258"/>
      <c r="Y419" s="258"/>
      <c r="Z419" s="258"/>
      <c r="AA419" s="258"/>
      <c r="AB419" s="258"/>
      <c r="AC419" s="38" t="s">
        <v>163</v>
      </c>
      <c r="AD419" s="38"/>
      <c r="AE419" s="38"/>
      <c r="AF419" s="38" t="s">
        <v>73</v>
      </c>
      <c r="AG419" s="85">
        <f>+'時間割入力表②'!$B$2</f>
        <v>0</v>
      </c>
      <c r="AH419" s="38" t="s">
        <v>74</v>
      </c>
      <c r="AI419" s="38"/>
      <c r="AJ419" s="85">
        <f>+$AJ$1</f>
      </c>
      <c r="AK419" s="38">
        <f>+$AK$1</f>
      </c>
    </row>
    <row r="420" spans="4:10" ht="16.5" customHeight="1" thickBot="1">
      <c r="D420" s="139"/>
      <c r="E420" s="139"/>
      <c r="F420" s="139"/>
      <c r="G420" s="139"/>
      <c r="H420" s="139"/>
      <c r="I420" s="139"/>
      <c r="J420" s="139"/>
    </row>
    <row r="421" spans="1:37" s="35" customFormat="1" ht="16.5" customHeight="1">
      <c r="A421" s="286" t="s">
        <v>68</v>
      </c>
      <c r="B421" s="287"/>
      <c r="C421" s="287"/>
      <c r="D421" s="271" t="s">
        <v>372</v>
      </c>
      <c r="E421" s="272"/>
      <c r="F421" s="272"/>
      <c r="G421" s="272"/>
      <c r="H421" s="272"/>
      <c r="I421" s="272"/>
      <c r="J421" s="273"/>
      <c r="K421" s="283" t="s">
        <v>157</v>
      </c>
      <c r="L421" s="284"/>
      <c r="M421" s="284"/>
      <c r="N421" s="284"/>
      <c r="O421" s="284"/>
      <c r="P421" s="284"/>
      <c r="Q421" s="284"/>
      <c r="R421" s="284"/>
      <c r="S421" s="285"/>
      <c r="T421" s="39" t="s">
        <v>49</v>
      </c>
      <c r="U421" s="39" t="s">
        <v>101</v>
      </c>
      <c r="V421" s="39" t="s">
        <v>260</v>
      </c>
      <c r="W421" s="39" t="s">
        <v>50</v>
      </c>
      <c r="X421" s="281" t="s">
        <v>19</v>
      </c>
      <c r="Y421" s="269" t="s">
        <v>161</v>
      </c>
      <c r="Z421" s="270"/>
      <c r="AA421" s="83" t="s">
        <v>162</v>
      </c>
      <c r="AB421" s="288" t="s">
        <v>15</v>
      </c>
      <c r="AC421" s="288"/>
      <c r="AD421" s="288"/>
      <c r="AE421" s="288"/>
      <c r="AF421" s="288"/>
      <c r="AG421" s="259" t="s">
        <v>53</v>
      </c>
      <c r="AH421" s="285"/>
      <c r="AI421" s="40" t="s">
        <v>134</v>
      </c>
      <c r="AJ421" s="40" t="s">
        <v>54</v>
      </c>
      <c r="AK421" s="281" t="s">
        <v>56</v>
      </c>
    </row>
    <row r="422" spans="1:37" s="43" customFormat="1" ht="16.5" customHeight="1" thickBot="1">
      <c r="A422" s="41" t="s">
        <v>3</v>
      </c>
      <c r="B422" s="7" t="s">
        <v>52</v>
      </c>
      <c r="C422" s="7" t="s">
        <v>39</v>
      </c>
      <c r="D422" s="140" t="s">
        <v>373</v>
      </c>
      <c r="E422" s="140" t="s">
        <v>387</v>
      </c>
      <c r="F422" s="140" t="s">
        <v>376</v>
      </c>
      <c r="G422" s="140" t="s">
        <v>379</v>
      </c>
      <c r="H422" s="140" t="s">
        <v>380</v>
      </c>
      <c r="I422" s="140" t="s">
        <v>383</v>
      </c>
      <c r="J422" s="145" t="s">
        <v>384</v>
      </c>
      <c r="K422" s="41" t="s">
        <v>46</v>
      </c>
      <c r="L422" s="7" t="s">
        <v>47</v>
      </c>
      <c r="M422" s="7" t="s">
        <v>154</v>
      </c>
      <c r="N422" s="7" t="s">
        <v>48</v>
      </c>
      <c r="O422" s="7" t="s">
        <v>99</v>
      </c>
      <c r="P422" s="7" t="s">
        <v>97</v>
      </c>
      <c r="Q422" s="7" t="s">
        <v>155</v>
      </c>
      <c r="R422" s="7" t="s">
        <v>156</v>
      </c>
      <c r="S422" s="7" t="s">
        <v>98</v>
      </c>
      <c r="T422" s="7" t="s">
        <v>49</v>
      </c>
      <c r="U422" s="7" t="s">
        <v>51</v>
      </c>
      <c r="V422" s="7" t="s">
        <v>260</v>
      </c>
      <c r="W422" s="7" t="s">
        <v>50</v>
      </c>
      <c r="X422" s="282"/>
      <c r="Y422" s="41" t="s">
        <v>158</v>
      </c>
      <c r="Z422" s="7" t="s">
        <v>102</v>
      </c>
      <c r="AA422" s="7" t="s">
        <v>102</v>
      </c>
      <c r="AB422" s="7" t="s">
        <v>102</v>
      </c>
      <c r="AC422" s="7" t="s">
        <v>103</v>
      </c>
      <c r="AD422" s="7" t="s">
        <v>104</v>
      </c>
      <c r="AE422" s="7" t="s">
        <v>105</v>
      </c>
      <c r="AF422" s="7" t="s">
        <v>106</v>
      </c>
      <c r="AG422" s="7" t="s">
        <v>196</v>
      </c>
      <c r="AH422" s="7" t="s">
        <v>148</v>
      </c>
      <c r="AI422" s="7" t="s">
        <v>191</v>
      </c>
      <c r="AJ422" s="7" t="s">
        <v>88</v>
      </c>
      <c r="AK422" s="282"/>
    </row>
    <row r="423" spans="1:37" ht="16.5" customHeight="1">
      <c r="A423" s="48">
        <f>+'行事入力表①'!C423</f>
        <v>1</v>
      </c>
      <c r="B423" s="23" t="str">
        <f>+'行事入力表①'!D423</f>
        <v>火</v>
      </c>
      <c r="C423" s="36">
        <f>+'行事入力表①'!E423</f>
        <v>0</v>
      </c>
      <c r="D423" s="134"/>
      <c r="E423" s="134"/>
      <c r="F423" s="134"/>
      <c r="G423" s="134"/>
      <c r="H423" s="134"/>
      <c r="I423" s="134"/>
      <c r="J423" s="134"/>
      <c r="K423" s="156">
        <f>COUNTIF($D423:$J423,K$4)</f>
        <v>0</v>
      </c>
      <c r="L423" s="157">
        <f aca="true" t="shared" si="134" ref="L423:W438">COUNTIF($D423:$J423,L$4)</f>
        <v>0</v>
      </c>
      <c r="M423" s="157">
        <f t="shared" si="134"/>
        <v>0</v>
      </c>
      <c r="N423" s="157">
        <f t="shared" si="134"/>
        <v>0</v>
      </c>
      <c r="O423" s="157">
        <f t="shared" si="134"/>
        <v>0</v>
      </c>
      <c r="P423" s="157">
        <f t="shared" si="134"/>
        <v>0</v>
      </c>
      <c r="Q423" s="157">
        <f t="shared" si="134"/>
        <v>0</v>
      </c>
      <c r="R423" s="157">
        <f t="shared" si="134"/>
        <v>0</v>
      </c>
      <c r="S423" s="157">
        <f t="shared" si="134"/>
        <v>0</v>
      </c>
      <c r="T423" s="157">
        <f t="shared" si="134"/>
        <v>0</v>
      </c>
      <c r="U423" s="157">
        <f t="shared" si="134"/>
        <v>0</v>
      </c>
      <c r="V423" s="157">
        <f t="shared" si="134"/>
        <v>0</v>
      </c>
      <c r="W423" s="158">
        <f t="shared" si="134"/>
        <v>0</v>
      </c>
      <c r="X423" s="159">
        <f>SUM(K423:W423)</f>
        <v>0</v>
      </c>
      <c r="Y423" s="156">
        <f>COUNTIF($D423:$J423,Y$4)</f>
        <v>0</v>
      </c>
      <c r="Z423" s="157">
        <f aca="true" t="shared" si="135" ref="Z423:AG438">COUNTIF($D423:$J423,Z$4)</f>
        <v>0</v>
      </c>
      <c r="AA423" s="157">
        <f t="shared" si="135"/>
        <v>0</v>
      </c>
      <c r="AB423" s="157">
        <f t="shared" si="135"/>
        <v>0</v>
      </c>
      <c r="AC423" s="157">
        <f t="shared" si="135"/>
        <v>0</v>
      </c>
      <c r="AD423" s="157">
        <f t="shared" si="135"/>
        <v>0</v>
      </c>
      <c r="AE423" s="157">
        <f t="shared" si="135"/>
        <v>0</v>
      </c>
      <c r="AF423" s="157">
        <f t="shared" si="135"/>
        <v>0</v>
      </c>
      <c r="AG423" s="158">
        <f t="shared" si="135"/>
        <v>0</v>
      </c>
      <c r="AH423" s="157">
        <f>COUNTA(D423:J423)-X423-AJ423-SUM(Y423:AG423)-COUNTIF(D423:J423,"-")-COUNTIF(D423:J423,"★")</f>
        <v>0</v>
      </c>
      <c r="AI423" s="157">
        <f>COUNTIF(D423:J423,"★")</f>
        <v>0</v>
      </c>
      <c r="AJ423" s="157">
        <f>COUNTIF($D423:$J423,AJ$4)+COUNTIF($D423:$J423,"臨")</f>
        <v>0</v>
      </c>
      <c r="AK423" s="159">
        <f>+X423+SUM(Y423:AH423)</f>
        <v>0</v>
      </c>
    </row>
    <row r="424" spans="1:37" ht="16.5" customHeight="1">
      <c r="A424" s="48">
        <f>+'行事入力表①'!C424</f>
        <v>2</v>
      </c>
      <c r="B424" s="23" t="str">
        <f>+'行事入力表①'!D424</f>
        <v>水</v>
      </c>
      <c r="C424" s="36">
        <f>+'行事入力表①'!E424</f>
        <v>0</v>
      </c>
      <c r="D424" s="134"/>
      <c r="E424" s="134"/>
      <c r="F424" s="134"/>
      <c r="G424" s="134"/>
      <c r="H424" s="134"/>
      <c r="I424" s="134"/>
      <c r="J424" s="134"/>
      <c r="K424" s="147">
        <f aca="true" t="shared" si="136" ref="K424:W453">COUNTIF($D424:$J424,K$4)</f>
        <v>0</v>
      </c>
      <c r="L424" s="36">
        <f t="shared" si="134"/>
        <v>0</v>
      </c>
      <c r="M424" s="36">
        <f t="shared" si="134"/>
        <v>0</v>
      </c>
      <c r="N424" s="36">
        <f t="shared" si="134"/>
        <v>0</v>
      </c>
      <c r="O424" s="36">
        <f t="shared" si="134"/>
        <v>0</v>
      </c>
      <c r="P424" s="36">
        <f t="shared" si="134"/>
        <v>0</v>
      </c>
      <c r="Q424" s="36">
        <f t="shared" si="134"/>
        <v>0</v>
      </c>
      <c r="R424" s="36">
        <f t="shared" si="134"/>
        <v>0</v>
      </c>
      <c r="S424" s="36">
        <f t="shared" si="134"/>
        <v>0</v>
      </c>
      <c r="T424" s="36">
        <f t="shared" si="134"/>
        <v>0</v>
      </c>
      <c r="U424" s="36">
        <f t="shared" si="134"/>
        <v>0</v>
      </c>
      <c r="V424" s="36">
        <f t="shared" si="134"/>
        <v>0</v>
      </c>
      <c r="W424" s="148">
        <f t="shared" si="134"/>
        <v>0</v>
      </c>
      <c r="X424" s="49">
        <f aca="true" t="shared" si="137" ref="X424:X453">SUM(K424:W424)</f>
        <v>0</v>
      </c>
      <c r="Y424" s="147">
        <f aca="true" t="shared" si="138" ref="Y424:AG452">COUNTIF($D424:$J424,Y$4)</f>
        <v>0</v>
      </c>
      <c r="Z424" s="36">
        <f t="shared" si="135"/>
        <v>0</v>
      </c>
      <c r="AA424" s="36">
        <f t="shared" si="135"/>
        <v>0</v>
      </c>
      <c r="AB424" s="36">
        <f t="shared" si="135"/>
        <v>0</v>
      </c>
      <c r="AC424" s="36">
        <f t="shared" si="135"/>
        <v>0</v>
      </c>
      <c r="AD424" s="36">
        <f t="shared" si="135"/>
        <v>0</v>
      </c>
      <c r="AE424" s="36">
        <f t="shared" si="135"/>
        <v>0</v>
      </c>
      <c r="AF424" s="36">
        <f t="shared" si="135"/>
        <v>0</v>
      </c>
      <c r="AG424" s="148">
        <f t="shared" si="135"/>
        <v>0</v>
      </c>
      <c r="AH424" s="46">
        <f aca="true" t="shared" si="139" ref="AH424:AH452">COUNTA(D424:J424)-X424-AJ424-SUM(Y424:AG424)-COUNTIF(D424:J424,"-")-COUNTIF(D424:J424,"★")</f>
        <v>0</v>
      </c>
      <c r="AI424" s="46">
        <f aca="true" t="shared" si="140" ref="AI424:AI453">COUNTIF(D424:J424,"★")</f>
        <v>0</v>
      </c>
      <c r="AJ424" s="46">
        <f aca="true" t="shared" si="141" ref="AJ424:AJ453">COUNTIF($D424:$J424,AJ$4)+COUNTIF($D424:$J424,"臨")</f>
        <v>0</v>
      </c>
      <c r="AK424" s="47">
        <f aca="true" t="shared" si="142" ref="AK424:AK435">+X424+SUM(Y424:AH424)</f>
        <v>0</v>
      </c>
    </row>
    <row r="425" spans="1:37" ht="16.5" customHeight="1">
      <c r="A425" s="48">
        <f>+'行事入力表①'!C425</f>
        <v>3</v>
      </c>
      <c r="B425" s="23" t="str">
        <f>+'行事入力表①'!D425</f>
        <v>木</v>
      </c>
      <c r="C425" s="36">
        <f>+'行事入力表①'!E425</f>
        <v>0</v>
      </c>
      <c r="D425" s="134"/>
      <c r="E425" s="134"/>
      <c r="F425" s="134"/>
      <c r="G425" s="134"/>
      <c r="H425" s="134"/>
      <c r="I425" s="134"/>
      <c r="J425" s="134"/>
      <c r="K425" s="147">
        <f t="shared" si="136"/>
        <v>0</v>
      </c>
      <c r="L425" s="36">
        <f t="shared" si="134"/>
        <v>0</v>
      </c>
      <c r="M425" s="36">
        <f t="shared" si="134"/>
        <v>0</v>
      </c>
      <c r="N425" s="36">
        <f t="shared" si="134"/>
        <v>0</v>
      </c>
      <c r="O425" s="36">
        <f t="shared" si="134"/>
        <v>0</v>
      </c>
      <c r="P425" s="36">
        <f t="shared" si="134"/>
        <v>0</v>
      </c>
      <c r="Q425" s="36">
        <f t="shared" si="134"/>
        <v>0</v>
      </c>
      <c r="R425" s="36">
        <f t="shared" si="134"/>
        <v>0</v>
      </c>
      <c r="S425" s="36">
        <f t="shared" si="134"/>
        <v>0</v>
      </c>
      <c r="T425" s="36">
        <f t="shared" si="134"/>
        <v>0</v>
      </c>
      <c r="U425" s="36">
        <f t="shared" si="134"/>
        <v>0</v>
      </c>
      <c r="V425" s="36">
        <f t="shared" si="134"/>
        <v>0</v>
      </c>
      <c r="W425" s="148">
        <f t="shared" si="134"/>
        <v>0</v>
      </c>
      <c r="X425" s="49">
        <f t="shared" si="137"/>
        <v>0</v>
      </c>
      <c r="Y425" s="147">
        <f t="shared" si="138"/>
        <v>0</v>
      </c>
      <c r="Z425" s="36">
        <f t="shared" si="135"/>
        <v>0</v>
      </c>
      <c r="AA425" s="36">
        <f t="shared" si="135"/>
        <v>0</v>
      </c>
      <c r="AB425" s="36">
        <f t="shared" si="135"/>
        <v>0</v>
      </c>
      <c r="AC425" s="36">
        <f t="shared" si="135"/>
        <v>0</v>
      </c>
      <c r="AD425" s="36">
        <f t="shared" si="135"/>
        <v>0</v>
      </c>
      <c r="AE425" s="36">
        <f t="shared" si="135"/>
        <v>0</v>
      </c>
      <c r="AF425" s="36">
        <f t="shared" si="135"/>
        <v>0</v>
      </c>
      <c r="AG425" s="148">
        <f t="shared" si="135"/>
        <v>0</v>
      </c>
      <c r="AH425" s="46">
        <f t="shared" si="139"/>
        <v>0</v>
      </c>
      <c r="AI425" s="46">
        <f t="shared" si="140"/>
        <v>0</v>
      </c>
      <c r="AJ425" s="46">
        <f t="shared" si="141"/>
        <v>0</v>
      </c>
      <c r="AK425" s="47">
        <f t="shared" si="142"/>
        <v>0</v>
      </c>
    </row>
    <row r="426" spans="1:37" ht="16.5" customHeight="1">
      <c r="A426" s="48">
        <f>+'行事入力表①'!C426</f>
        <v>4</v>
      </c>
      <c r="B426" s="23" t="str">
        <f>+'行事入力表①'!D426</f>
        <v>金</v>
      </c>
      <c r="C426" s="36">
        <f>+'行事入力表①'!E426</f>
        <v>0</v>
      </c>
      <c r="D426" s="134"/>
      <c r="E426" s="134"/>
      <c r="F426" s="134"/>
      <c r="G426" s="134"/>
      <c r="H426" s="134"/>
      <c r="I426" s="134"/>
      <c r="J426" s="134"/>
      <c r="K426" s="147">
        <f t="shared" si="136"/>
        <v>0</v>
      </c>
      <c r="L426" s="36">
        <f t="shared" si="134"/>
        <v>0</v>
      </c>
      <c r="M426" s="36">
        <f t="shared" si="134"/>
        <v>0</v>
      </c>
      <c r="N426" s="36">
        <f t="shared" si="134"/>
        <v>0</v>
      </c>
      <c r="O426" s="36">
        <f t="shared" si="134"/>
        <v>0</v>
      </c>
      <c r="P426" s="36">
        <f t="shared" si="134"/>
        <v>0</v>
      </c>
      <c r="Q426" s="36">
        <f t="shared" si="134"/>
        <v>0</v>
      </c>
      <c r="R426" s="36">
        <f t="shared" si="134"/>
        <v>0</v>
      </c>
      <c r="S426" s="36">
        <f t="shared" si="134"/>
        <v>0</v>
      </c>
      <c r="T426" s="36">
        <f t="shared" si="134"/>
        <v>0</v>
      </c>
      <c r="U426" s="36">
        <f t="shared" si="134"/>
        <v>0</v>
      </c>
      <c r="V426" s="36">
        <f t="shared" si="134"/>
        <v>0</v>
      </c>
      <c r="W426" s="148">
        <f t="shared" si="134"/>
        <v>0</v>
      </c>
      <c r="X426" s="49">
        <f t="shared" si="137"/>
        <v>0</v>
      </c>
      <c r="Y426" s="147">
        <f t="shared" si="138"/>
        <v>0</v>
      </c>
      <c r="Z426" s="36">
        <f t="shared" si="135"/>
        <v>0</v>
      </c>
      <c r="AA426" s="36">
        <f t="shared" si="135"/>
        <v>0</v>
      </c>
      <c r="AB426" s="36">
        <f t="shared" si="135"/>
        <v>0</v>
      </c>
      <c r="AC426" s="36">
        <f t="shared" si="135"/>
        <v>0</v>
      </c>
      <c r="AD426" s="36">
        <f t="shared" si="135"/>
        <v>0</v>
      </c>
      <c r="AE426" s="36">
        <f t="shared" si="135"/>
        <v>0</v>
      </c>
      <c r="AF426" s="36">
        <f t="shared" si="135"/>
        <v>0</v>
      </c>
      <c r="AG426" s="148">
        <f t="shared" si="135"/>
        <v>0</v>
      </c>
      <c r="AH426" s="46">
        <f t="shared" si="139"/>
        <v>0</v>
      </c>
      <c r="AI426" s="46">
        <f t="shared" si="140"/>
        <v>0</v>
      </c>
      <c r="AJ426" s="46">
        <f t="shared" si="141"/>
        <v>0</v>
      </c>
      <c r="AK426" s="47">
        <f t="shared" si="142"/>
        <v>0</v>
      </c>
    </row>
    <row r="427" spans="1:37" ht="16.5" customHeight="1">
      <c r="A427" s="12">
        <f>+'行事入力表①'!C427</f>
        <v>5</v>
      </c>
      <c r="B427" s="13" t="str">
        <f>+'行事入力表①'!D427</f>
        <v>土</v>
      </c>
      <c r="C427" s="14">
        <f>+'行事入力表①'!E427</f>
        <v>0</v>
      </c>
      <c r="D427" s="133" t="s">
        <v>371</v>
      </c>
      <c r="E427" s="133" t="s">
        <v>149</v>
      </c>
      <c r="F427" s="133" t="s">
        <v>149</v>
      </c>
      <c r="G427" s="133" t="s">
        <v>371</v>
      </c>
      <c r="H427" s="133" t="s">
        <v>371</v>
      </c>
      <c r="I427" s="133" t="s">
        <v>371</v>
      </c>
      <c r="J427" s="224" t="s">
        <v>149</v>
      </c>
      <c r="K427" s="146">
        <f t="shared" si="136"/>
        <v>0</v>
      </c>
      <c r="L427" s="14">
        <f t="shared" si="134"/>
        <v>0</v>
      </c>
      <c r="M427" s="14">
        <f t="shared" si="134"/>
        <v>0</v>
      </c>
      <c r="N427" s="14">
        <f t="shared" si="134"/>
        <v>0</v>
      </c>
      <c r="O427" s="14">
        <f t="shared" si="134"/>
        <v>0</v>
      </c>
      <c r="P427" s="14">
        <f t="shared" si="134"/>
        <v>0</v>
      </c>
      <c r="Q427" s="14">
        <f t="shared" si="134"/>
        <v>0</v>
      </c>
      <c r="R427" s="14">
        <f t="shared" si="134"/>
        <v>0</v>
      </c>
      <c r="S427" s="14">
        <f t="shared" si="134"/>
        <v>0</v>
      </c>
      <c r="T427" s="14">
        <f t="shared" si="134"/>
        <v>0</v>
      </c>
      <c r="U427" s="14">
        <f t="shared" si="134"/>
        <v>0</v>
      </c>
      <c r="V427" s="14">
        <f t="shared" si="134"/>
        <v>0</v>
      </c>
      <c r="W427" s="84">
        <f t="shared" si="134"/>
        <v>0</v>
      </c>
      <c r="X427" s="15">
        <f t="shared" si="137"/>
        <v>0</v>
      </c>
      <c r="Y427" s="146">
        <f t="shared" si="138"/>
        <v>0</v>
      </c>
      <c r="Z427" s="14">
        <f t="shared" si="135"/>
        <v>0</v>
      </c>
      <c r="AA427" s="14">
        <f t="shared" si="135"/>
        <v>0</v>
      </c>
      <c r="AB427" s="14">
        <f t="shared" si="135"/>
        <v>0</v>
      </c>
      <c r="AC427" s="14">
        <f t="shared" si="135"/>
        <v>0</v>
      </c>
      <c r="AD427" s="14">
        <f t="shared" si="135"/>
        <v>0</v>
      </c>
      <c r="AE427" s="14">
        <f t="shared" si="135"/>
        <v>0</v>
      </c>
      <c r="AF427" s="14">
        <f t="shared" si="135"/>
        <v>0</v>
      </c>
      <c r="AG427" s="84">
        <f t="shared" si="135"/>
        <v>0</v>
      </c>
      <c r="AH427" s="10">
        <f t="shared" si="139"/>
        <v>0</v>
      </c>
      <c r="AI427" s="10">
        <f t="shared" si="140"/>
        <v>0</v>
      </c>
      <c r="AJ427" s="10">
        <f t="shared" si="141"/>
        <v>0</v>
      </c>
      <c r="AK427" s="11">
        <f t="shared" si="142"/>
        <v>0</v>
      </c>
    </row>
    <row r="428" spans="1:37" ht="16.5" customHeight="1">
      <c r="A428" s="12">
        <f>+'行事入力表①'!C428</f>
        <v>6</v>
      </c>
      <c r="B428" s="13" t="str">
        <f>+'行事入力表①'!D428</f>
        <v>日</v>
      </c>
      <c r="C428" s="14">
        <f>+'行事入力表①'!E428</f>
        <v>0</v>
      </c>
      <c r="D428" s="133" t="s">
        <v>149</v>
      </c>
      <c r="E428" s="133" t="s">
        <v>371</v>
      </c>
      <c r="F428" s="133" t="s">
        <v>149</v>
      </c>
      <c r="G428" s="133" t="s">
        <v>149</v>
      </c>
      <c r="H428" s="133" t="s">
        <v>149</v>
      </c>
      <c r="I428" s="133" t="s">
        <v>369</v>
      </c>
      <c r="J428" s="133" t="s">
        <v>149</v>
      </c>
      <c r="K428" s="146">
        <f t="shared" si="136"/>
        <v>0</v>
      </c>
      <c r="L428" s="14">
        <f t="shared" si="134"/>
        <v>0</v>
      </c>
      <c r="M428" s="14">
        <f t="shared" si="134"/>
        <v>0</v>
      </c>
      <c r="N428" s="14">
        <f t="shared" si="134"/>
        <v>0</v>
      </c>
      <c r="O428" s="14">
        <f t="shared" si="134"/>
        <v>0</v>
      </c>
      <c r="P428" s="14">
        <f t="shared" si="134"/>
        <v>0</v>
      </c>
      <c r="Q428" s="14">
        <f t="shared" si="134"/>
        <v>0</v>
      </c>
      <c r="R428" s="14">
        <f t="shared" si="134"/>
        <v>0</v>
      </c>
      <c r="S428" s="14">
        <f t="shared" si="134"/>
        <v>0</v>
      </c>
      <c r="T428" s="14">
        <f t="shared" si="134"/>
        <v>0</v>
      </c>
      <c r="U428" s="14">
        <f t="shared" si="134"/>
        <v>0</v>
      </c>
      <c r="V428" s="14">
        <f t="shared" si="134"/>
        <v>0</v>
      </c>
      <c r="W428" s="84">
        <f t="shared" si="134"/>
        <v>0</v>
      </c>
      <c r="X428" s="15">
        <f t="shared" si="137"/>
        <v>0</v>
      </c>
      <c r="Y428" s="146">
        <f t="shared" si="138"/>
        <v>0</v>
      </c>
      <c r="Z428" s="14">
        <f t="shared" si="135"/>
        <v>0</v>
      </c>
      <c r="AA428" s="14">
        <f t="shared" si="135"/>
        <v>0</v>
      </c>
      <c r="AB428" s="14">
        <f t="shared" si="135"/>
        <v>0</v>
      </c>
      <c r="AC428" s="14">
        <f t="shared" si="135"/>
        <v>0</v>
      </c>
      <c r="AD428" s="14">
        <f t="shared" si="135"/>
        <v>0</v>
      </c>
      <c r="AE428" s="14">
        <f t="shared" si="135"/>
        <v>0</v>
      </c>
      <c r="AF428" s="14">
        <f t="shared" si="135"/>
        <v>0</v>
      </c>
      <c r="AG428" s="84">
        <f t="shared" si="135"/>
        <v>0</v>
      </c>
      <c r="AH428" s="10">
        <f t="shared" si="139"/>
        <v>0</v>
      </c>
      <c r="AI428" s="10">
        <f t="shared" si="140"/>
        <v>0</v>
      </c>
      <c r="AJ428" s="10">
        <f t="shared" si="141"/>
        <v>0</v>
      </c>
      <c r="AK428" s="11">
        <f t="shared" si="142"/>
        <v>0</v>
      </c>
    </row>
    <row r="429" spans="1:37" ht="16.5" customHeight="1">
      <c r="A429" s="48">
        <f>+'行事入力表①'!C429</f>
        <v>7</v>
      </c>
      <c r="B429" s="23" t="str">
        <f>+'行事入力表①'!D429</f>
        <v>月</v>
      </c>
      <c r="C429" s="36">
        <f>+'行事入力表①'!E429</f>
        <v>0</v>
      </c>
      <c r="D429" s="134"/>
      <c r="E429" s="134"/>
      <c r="F429" s="134"/>
      <c r="G429" s="134"/>
      <c r="H429" s="134"/>
      <c r="I429" s="134"/>
      <c r="J429" s="134"/>
      <c r="K429" s="147">
        <f t="shared" si="136"/>
        <v>0</v>
      </c>
      <c r="L429" s="36">
        <f t="shared" si="134"/>
        <v>0</v>
      </c>
      <c r="M429" s="36">
        <f t="shared" si="134"/>
        <v>0</v>
      </c>
      <c r="N429" s="36">
        <f t="shared" si="134"/>
        <v>0</v>
      </c>
      <c r="O429" s="36">
        <f t="shared" si="134"/>
        <v>0</v>
      </c>
      <c r="P429" s="36">
        <f t="shared" si="134"/>
        <v>0</v>
      </c>
      <c r="Q429" s="36">
        <f t="shared" si="134"/>
        <v>0</v>
      </c>
      <c r="R429" s="36">
        <f t="shared" si="134"/>
        <v>0</v>
      </c>
      <c r="S429" s="36">
        <f t="shared" si="134"/>
        <v>0</v>
      </c>
      <c r="T429" s="36">
        <f t="shared" si="134"/>
        <v>0</v>
      </c>
      <c r="U429" s="36">
        <f t="shared" si="134"/>
        <v>0</v>
      </c>
      <c r="V429" s="36">
        <f t="shared" si="134"/>
        <v>0</v>
      </c>
      <c r="W429" s="148">
        <f t="shared" si="134"/>
        <v>0</v>
      </c>
      <c r="X429" s="49">
        <f t="shared" si="137"/>
        <v>0</v>
      </c>
      <c r="Y429" s="147">
        <f t="shared" si="138"/>
        <v>0</v>
      </c>
      <c r="Z429" s="36">
        <f t="shared" si="135"/>
        <v>0</v>
      </c>
      <c r="AA429" s="36">
        <f t="shared" si="135"/>
        <v>0</v>
      </c>
      <c r="AB429" s="36">
        <f t="shared" si="135"/>
        <v>0</v>
      </c>
      <c r="AC429" s="36">
        <f t="shared" si="135"/>
        <v>0</v>
      </c>
      <c r="AD429" s="36">
        <f t="shared" si="135"/>
        <v>0</v>
      </c>
      <c r="AE429" s="36">
        <f t="shared" si="135"/>
        <v>0</v>
      </c>
      <c r="AF429" s="36">
        <f t="shared" si="135"/>
        <v>0</v>
      </c>
      <c r="AG429" s="148">
        <f t="shared" si="135"/>
        <v>0</v>
      </c>
      <c r="AH429" s="46">
        <f t="shared" si="139"/>
        <v>0</v>
      </c>
      <c r="AI429" s="46">
        <f t="shared" si="140"/>
        <v>0</v>
      </c>
      <c r="AJ429" s="46">
        <f t="shared" si="141"/>
        <v>0</v>
      </c>
      <c r="AK429" s="47">
        <f t="shared" si="142"/>
        <v>0</v>
      </c>
    </row>
    <row r="430" spans="1:37" ht="16.5" customHeight="1">
      <c r="A430" s="48">
        <f>+'行事入力表①'!C430</f>
        <v>8</v>
      </c>
      <c r="B430" s="23" t="str">
        <f>+'行事入力表①'!D430</f>
        <v>火</v>
      </c>
      <c r="C430" s="36">
        <f>+'行事入力表①'!E430</f>
        <v>0</v>
      </c>
      <c r="D430" s="134"/>
      <c r="E430" s="134"/>
      <c r="F430" s="134"/>
      <c r="G430" s="134"/>
      <c r="H430" s="134"/>
      <c r="I430" s="134"/>
      <c r="J430" s="134"/>
      <c r="K430" s="147">
        <f t="shared" si="136"/>
        <v>0</v>
      </c>
      <c r="L430" s="36">
        <f t="shared" si="134"/>
        <v>0</v>
      </c>
      <c r="M430" s="36">
        <f t="shared" si="134"/>
        <v>0</v>
      </c>
      <c r="N430" s="36">
        <f t="shared" si="134"/>
        <v>0</v>
      </c>
      <c r="O430" s="36">
        <f t="shared" si="134"/>
        <v>0</v>
      </c>
      <c r="P430" s="36">
        <f t="shared" si="134"/>
        <v>0</v>
      </c>
      <c r="Q430" s="36">
        <f t="shared" si="134"/>
        <v>0</v>
      </c>
      <c r="R430" s="36">
        <f t="shared" si="134"/>
        <v>0</v>
      </c>
      <c r="S430" s="36">
        <f t="shared" si="134"/>
        <v>0</v>
      </c>
      <c r="T430" s="36">
        <f t="shared" si="134"/>
        <v>0</v>
      </c>
      <c r="U430" s="36">
        <f t="shared" si="134"/>
        <v>0</v>
      </c>
      <c r="V430" s="36">
        <f t="shared" si="134"/>
        <v>0</v>
      </c>
      <c r="W430" s="148">
        <f t="shared" si="134"/>
        <v>0</v>
      </c>
      <c r="X430" s="49">
        <f t="shared" si="137"/>
        <v>0</v>
      </c>
      <c r="Y430" s="147">
        <f t="shared" si="138"/>
        <v>0</v>
      </c>
      <c r="Z430" s="36">
        <f t="shared" si="135"/>
        <v>0</v>
      </c>
      <c r="AA430" s="36">
        <f t="shared" si="135"/>
        <v>0</v>
      </c>
      <c r="AB430" s="36">
        <f t="shared" si="135"/>
        <v>0</v>
      </c>
      <c r="AC430" s="36">
        <f t="shared" si="135"/>
        <v>0</v>
      </c>
      <c r="AD430" s="36">
        <f t="shared" si="135"/>
        <v>0</v>
      </c>
      <c r="AE430" s="36">
        <f t="shared" si="135"/>
        <v>0</v>
      </c>
      <c r="AF430" s="36">
        <f t="shared" si="135"/>
        <v>0</v>
      </c>
      <c r="AG430" s="148">
        <f t="shared" si="135"/>
        <v>0</v>
      </c>
      <c r="AH430" s="46">
        <f t="shared" si="139"/>
        <v>0</v>
      </c>
      <c r="AI430" s="46">
        <f t="shared" si="140"/>
        <v>0</v>
      </c>
      <c r="AJ430" s="46">
        <f t="shared" si="141"/>
        <v>0</v>
      </c>
      <c r="AK430" s="47">
        <f t="shared" si="142"/>
        <v>0</v>
      </c>
    </row>
    <row r="431" spans="1:37" ht="16.5" customHeight="1">
      <c r="A431" s="48">
        <f>+'行事入力表①'!C431</f>
        <v>9</v>
      </c>
      <c r="B431" s="23" t="str">
        <f>+'行事入力表①'!D431</f>
        <v>水</v>
      </c>
      <c r="C431" s="36">
        <f>+'行事入力表①'!E431</f>
        <v>0</v>
      </c>
      <c r="D431" s="134"/>
      <c r="E431" s="134"/>
      <c r="F431" s="134"/>
      <c r="G431" s="134"/>
      <c r="H431" s="134"/>
      <c r="I431" s="134"/>
      <c r="J431" s="134"/>
      <c r="K431" s="147">
        <f t="shared" si="136"/>
        <v>0</v>
      </c>
      <c r="L431" s="36">
        <f t="shared" si="134"/>
        <v>0</v>
      </c>
      <c r="M431" s="36">
        <f t="shared" si="134"/>
        <v>0</v>
      </c>
      <c r="N431" s="36">
        <f t="shared" si="134"/>
        <v>0</v>
      </c>
      <c r="O431" s="36">
        <f t="shared" si="134"/>
        <v>0</v>
      </c>
      <c r="P431" s="36">
        <f t="shared" si="134"/>
        <v>0</v>
      </c>
      <c r="Q431" s="36">
        <f t="shared" si="134"/>
        <v>0</v>
      </c>
      <c r="R431" s="36">
        <f t="shared" si="134"/>
        <v>0</v>
      </c>
      <c r="S431" s="36">
        <f t="shared" si="134"/>
        <v>0</v>
      </c>
      <c r="T431" s="36">
        <f t="shared" si="134"/>
        <v>0</v>
      </c>
      <c r="U431" s="36">
        <f t="shared" si="134"/>
        <v>0</v>
      </c>
      <c r="V431" s="36">
        <f t="shared" si="134"/>
        <v>0</v>
      </c>
      <c r="W431" s="148">
        <f t="shared" si="134"/>
        <v>0</v>
      </c>
      <c r="X431" s="49">
        <f t="shared" si="137"/>
        <v>0</v>
      </c>
      <c r="Y431" s="147">
        <f t="shared" si="138"/>
        <v>0</v>
      </c>
      <c r="Z431" s="36">
        <f t="shared" si="135"/>
        <v>0</v>
      </c>
      <c r="AA431" s="36">
        <f t="shared" si="135"/>
        <v>0</v>
      </c>
      <c r="AB431" s="36">
        <f t="shared" si="135"/>
        <v>0</v>
      </c>
      <c r="AC431" s="36">
        <f t="shared" si="135"/>
        <v>0</v>
      </c>
      <c r="AD431" s="36">
        <f t="shared" si="135"/>
        <v>0</v>
      </c>
      <c r="AE431" s="36">
        <f t="shared" si="135"/>
        <v>0</v>
      </c>
      <c r="AF431" s="36">
        <f t="shared" si="135"/>
        <v>0</v>
      </c>
      <c r="AG431" s="148">
        <f t="shared" si="135"/>
        <v>0</v>
      </c>
      <c r="AH431" s="46">
        <f t="shared" si="139"/>
        <v>0</v>
      </c>
      <c r="AI431" s="46">
        <f t="shared" si="140"/>
        <v>0</v>
      </c>
      <c r="AJ431" s="46">
        <f t="shared" si="141"/>
        <v>0</v>
      </c>
      <c r="AK431" s="47">
        <f t="shared" si="142"/>
        <v>0</v>
      </c>
    </row>
    <row r="432" spans="1:37" ht="16.5" customHeight="1">
      <c r="A432" s="48">
        <f>+'行事入力表①'!C432</f>
        <v>10</v>
      </c>
      <c r="B432" s="23" t="str">
        <f>+'行事入力表①'!D432</f>
        <v>木</v>
      </c>
      <c r="C432" s="36">
        <f>+'行事入力表①'!E432</f>
        <v>0</v>
      </c>
      <c r="D432" s="134"/>
      <c r="E432" s="134"/>
      <c r="F432" s="134"/>
      <c r="G432" s="134"/>
      <c r="H432" s="134"/>
      <c r="I432" s="134"/>
      <c r="J432" s="134"/>
      <c r="K432" s="147">
        <f t="shared" si="136"/>
        <v>0</v>
      </c>
      <c r="L432" s="36">
        <f t="shared" si="134"/>
        <v>0</v>
      </c>
      <c r="M432" s="36">
        <f t="shared" si="134"/>
        <v>0</v>
      </c>
      <c r="N432" s="36">
        <f t="shared" si="134"/>
        <v>0</v>
      </c>
      <c r="O432" s="36">
        <f t="shared" si="134"/>
        <v>0</v>
      </c>
      <c r="P432" s="36">
        <f t="shared" si="134"/>
        <v>0</v>
      </c>
      <c r="Q432" s="36">
        <f t="shared" si="134"/>
        <v>0</v>
      </c>
      <c r="R432" s="36">
        <f t="shared" si="134"/>
        <v>0</v>
      </c>
      <c r="S432" s="36">
        <f t="shared" si="134"/>
        <v>0</v>
      </c>
      <c r="T432" s="36">
        <f t="shared" si="134"/>
        <v>0</v>
      </c>
      <c r="U432" s="36">
        <f t="shared" si="134"/>
        <v>0</v>
      </c>
      <c r="V432" s="36">
        <f t="shared" si="134"/>
        <v>0</v>
      </c>
      <c r="W432" s="148">
        <f t="shared" si="134"/>
        <v>0</v>
      </c>
      <c r="X432" s="49">
        <f t="shared" si="137"/>
        <v>0</v>
      </c>
      <c r="Y432" s="147">
        <f t="shared" si="138"/>
        <v>0</v>
      </c>
      <c r="Z432" s="36">
        <f t="shared" si="135"/>
        <v>0</v>
      </c>
      <c r="AA432" s="36">
        <f t="shared" si="135"/>
        <v>0</v>
      </c>
      <c r="AB432" s="36">
        <f t="shared" si="135"/>
        <v>0</v>
      </c>
      <c r="AC432" s="36">
        <f t="shared" si="135"/>
        <v>0</v>
      </c>
      <c r="AD432" s="36">
        <f t="shared" si="135"/>
        <v>0</v>
      </c>
      <c r="AE432" s="36">
        <f t="shared" si="135"/>
        <v>0</v>
      </c>
      <c r="AF432" s="36">
        <f t="shared" si="135"/>
        <v>0</v>
      </c>
      <c r="AG432" s="148">
        <f t="shared" si="135"/>
        <v>0</v>
      </c>
      <c r="AH432" s="46">
        <f t="shared" si="139"/>
        <v>0</v>
      </c>
      <c r="AI432" s="46">
        <f t="shared" si="140"/>
        <v>0</v>
      </c>
      <c r="AJ432" s="46">
        <f t="shared" si="141"/>
        <v>0</v>
      </c>
      <c r="AK432" s="47">
        <f t="shared" si="142"/>
        <v>0</v>
      </c>
    </row>
    <row r="433" spans="1:37" ht="16.5" customHeight="1">
      <c r="A433" s="48">
        <f>+'行事入力表①'!C433</f>
        <v>11</v>
      </c>
      <c r="B433" s="23" t="str">
        <f>+'行事入力表①'!D433</f>
        <v>金</v>
      </c>
      <c r="C433" s="36">
        <f>+'行事入力表①'!E433</f>
        <v>0</v>
      </c>
      <c r="D433" s="134"/>
      <c r="E433" s="134"/>
      <c r="F433" s="134"/>
      <c r="G433" s="134"/>
      <c r="H433" s="134"/>
      <c r="I433" s="134"/>
      <c r="J433" s="134"/>
      <c r="K433" s="147">
        <f t="shared" si="136"/>
        <v>0</v>
      </c>
      <c r="L433" s="36">
        <f t="shared" si="134"/>
        <v>0</v>
      </c>
      <c r="M433" s="36">
        <f t="shared" si="134"/>
        <v>0</v>
      </c>
      <c r="N433" s="36">
        <f t="shared" si="134"/>
        <v>0</v>
      </c>
      <c r="O433" s="36">
        <f t="shared" si="134"/>
        <v>0</v>
      </c>
      <c r="P433" s="36">
        <f t="shared" si="134"/>
        <v>0</v>
      </c>
      <c r="Q433" s="36">
        <f t="shared" si="134"/>
        <v>0</v>
      </c>
      <c r="R433" s="36">
        <f t="shared" si="134"/>
        <v>0</v>
      </c>
      <c r="S433" s="36">
        <f t="shared" si="134"/>
        <v>0</v>
      </c>
      <c r="T433" s="36">
        <f t="shared" si="134"/>
        <v>0</v>
      </c>
      <c r="U433" s="36">
        <f t="shared" si="134"/>
        <v>0</v>
      </c>
      <c r="V433" s="36">
        <f t="shared" si="134"/>
        <v>0</v>
      </c>
      <c r="W433" s="148">
        <f t="shared" si="134"/>
        <v>0</v>
      </c>
      <c r="X433" s="49">
        <f t="shared" si="137"/>
        <v>0</v>
      </c>
      <c r="Y433" s="147">
        <f t="shared" si="138"/>
        <v>0</v>
      </c>
      <c r="Z433" s="36">
        <f t="shared" si="135"/>
        <v>0</v>
      </c>
      <c r="AA433" s="36">
        <f t="shared" si="135"/>
        <v>0</v>
      </c>
      <c r="AB433" s="36">
        <f t="shared" si="135"/>
        <v>0</v>
      </c>
      <c r="AC433" s="36">
        <f t="shared" si="135"/>
        <v>0</v>
      </c>
      <c r="AD433" s="36">
        <f t="shared" si="135"/>
        <v>0</v>
      </c>
      <c r="AE433" s="36">
        <f t="shared" si="135"/>
        <v>0</v>
      </c>
      <c r="AF433" s="36">
        <f t="shared" si="135"/>
        <v>0</v>
      </c>
      <c r="AG433" s="148">
        <f t="shared" si="135"/>
        <v>0</v>
      </c>
      <c r="AH433" s="46">
        <f t="shared" si="139"/>
        <v>0</v>
      </c>
      <c r="AI433" s="46">
        <f t="shared" si="140"/>
        <v>0</v>
      </c>
      <c r="AJ433" s="46">
        <f t="shared" si="141"/>
        <v>0</v>
      </c>
      <c r="AK433" s="47">
        <f t="shared" si="142"/>
        <v>0</v>
      </c>
    </row>
    <row r="434" spans="1:37" ht="16.5" customHeight="1">
      <c r="A434" s="12">
        <f>+'行事入力表①'!C434</f>
        <v>12</v>
      </c>
      <c r="B434" s="13" t="str">
        <f>+'行事入力表①'!D434</f>
        <v>土</v>
      </c>
      <c r="C434" s="14">
        <f>+'行事入力表①'!E434</f>
        <v>0</v>
      </c>
      <c r="D434" s="133" t="s">
        <v>371</v>
      </c>
      <c r="E434" s="133" t="s">
        <v>149</v>
      </c>
      <c r="F434" s="133" t="s">
        <v>149</v>
      </c>
      <c r="G434" s="133" t="s">
        <v>371</v>
      </c>
      <c r="H434" s="133" t="s">
        <v>149</v>
      </c>
      <c r="I434" s="133" t="s">
        <v>371</v>
      </c>
      <c r="J434" s="224" t="s">
        <v>149</v>
      </c>
      <c r="K434" s="146">
        <f t="shared" si="136"/>
        <v>0</v>
      </c>
      <c r="L434" s="14">
        <f t="shared" si="134"/>
        <v>0</v>
      </c>
      <c r="M434" s="14">
        <f t="shared" si="134"/>
        <v>0</v>
      </c>
      <c r="N434" s="14">
        <f t="shared" si="134"/>
        <v>0</v>
      </c>
      <c r="O434" s="14">
        <f t="shared" si="134"/>
        <v>0</v>
      </c>
      <c r="P434" s="14">
        <f t="shared" si="134"/>
        <v>0</v>
      </c>
      <c r="Q434" s="14">
        <f t="shared" si="134"/>
        <v>0</v>
      </c>
      <c r="R434" s="14">
        <f t="shared" si="134"/>
        <v>0</v>
      </c>
      <c r="S434" s="14">
        <f t="shared" si="134"/>
        <v>0</v>
      </c>
      <c r="T434" s="14">
        <f t="shared" si="134"/>
        <v>0</v>
      </c>
      <c r="U434" s="14">
        <f t="shared" si="134"/>
        <v>0</v>
      </c>
      <c r="V434" s="14">
        <f t="shared" si="134"/>
        <v>0</v>
      </c>
      <c r="W434" s="84">
        <f t="shared" si="134"/>
        <v>0</v>
      </c>
      <c r="X434" s="15">
        <f t="shared" si="137"/>
        <v>0</v>
      </c>
      <c r="Y434" s="146">
        <f t="shared" si="138"/>
        <v>0</v>
      </c>
      <c r="Z434" s="14">
        <f t="shared" si="135"/>
        <v>0</v>
      </c>
      <c r="AA434" s="14">
        <f t="shared" si="135"/>
        <v>0</v>
      </c>
      <c r="AB434" s="14">
        <f t="shared" si="135"/>
        <v>0</v>
      </c>
      <c r="AC434" s="14">
        <f t="shared" si="135"/>
        <v>0</v>
      </c>
      <c r="AD434" s="14">
        <f t="shared" si="135"/>
        <v>0</v>
      </c>
      <c r="AE434" s="14">
        <f t="shared" si="135"/>
        <v>0</v>
      </c>
      <c r="AF434" s="14">
        <f t="shared" si="135"/>
        <v>0</v>
      </c>
      <c r="AG434" s="84">
        <f t="shared" si="135"/>
        <v>0</v>
      </c>
      <c r="AH434" s="10">
        <f t="shared" si="139"/>
        <v>0</v>
      </c>
      <c r="AI434" s="10">
        <f t="shared" si="140"/>
        <v>0</v>
      </c>
      <c r="AJ434" s="10">
        <f t="shared" si="141"/>
        <v>0</v>
      </c>
      <c r="AK434" s="11">
        <f t="shared" si="142"/>
        <v>0</v>
      </c>
    </row>
    <row r="435" spans="1:37" ht="16.5" customHeight="1">
      <c r="A435" s="12">
        <f>+'行事入力表①'!C435</f>
        <v>13</v>
      </c>
      <c r="B435" s="13" t="str">
        <f>+'行事入力表①'!D435</f>
        <v>日</v>
      </c>
      <c r="C435" s="14">
        <f>+'行事入力表①'!E435</f>
        <v>0</v>
      </c>
      <c r="D435" s="133" t="s">
        <v>149</v>
      </c>
      <c r="E435" s="133" t="s">
        <v>371</v>
      </c>
      <c r="F435" s="133" t="s">
        <v>149</v>
      </c>
      <c r="G435" s="133" t="s">
        <v>149</v>
      </c>
      <c r="H435" s="133" t="s">
        <v>371</v>
      </c>
      <c r="I435" s="133" t="s">
        <v>369</v>
      </c>
      <c r="J435" s="133" t="s">
        <v>371</v>
      </c>
      <c r="K435" s="146">
        <f t="shared" si="136"/>
        <v>0</v>
      </c>
      <c r="L435" s="14">
        <f t="shared" si="134"/>
        <v>0</v>
      </c>
      <c r="M435" s="14">
        <f t="shared" si="134"/>
        <v>0</v>
      </c>
      <c r="N435" s="14">
        <f t="shared" si="134"/>
        <v>0</v>
      </c>
      <c r="O435" s="14">
        <f t="shared" si="134"/>
        <v>0</v>
      </c>
      <c r="P435" s="14">
        <f t="shared" si="134"/>
        <v>0</v>
      </c>
      <c r="Q435" s="14">
        <f t="shared" si="134"/>
        <v>0</v>
      </c>
      <c r="R435" s="14">
        <f t="shared" si="134"/>
        <v>0</v>
      </c>
      <c r="S435" s="14">
        <f t="shared" si="134"/>
        <v>0</v>
      </c>
      <c r="T435" s="14">
        <f t="shared" si="134"/>
        <v>0</v>
      </c>
      <c r="U435" s="14">
        <f t="shared" si="134"/>
        <v>0</v>
      </c>
      <c r="V435" s="14">
        <f t="shared" si="134"/>
        <v>0</v>
      </c>
      <c r="W435" s="84">
        <f t="shared" si="134"/>
        <v>0</v>
      </c>
      <c r="X435" s="15">
        <f t="shared" si="137"/>
        <v>0</v>
      </c>
      <c r="Y435" s="146">
        <f t="shared" si="138"/>
        <v>0</v>
      </c>
      <c r="Z435" s="14">
        <f t="shared" si="135"/>
        <v>0</v>
      </c>
      <c r="AA435" s="14">
        <f t="shared" si="135"/>
        <v>0</v>
      </c>
      <c r="AB435" s="14">
        <f t="shared" si="135"/>
        <v>0</v>
      </c>
      <c r="AC435" s="14">
        <f t="shared" si="135"/>
        <v>0</v>
      </c>
      <c r="AD435" s="14">
        <f t="shared" si="135"/>
        <v>0</v>
      </c>
      <c r="AE435" s="14">
        <f t="shared" si="135"/>
        <v>0</v>
      </c>
      <c r="AF435" s="14">
        <f t="shared" si="135"/>
        <v>0</v>
      </c>
      <c r="AG435" s="84">
        <f t="shared" si="135"/>
        <v>0</v>
      </c>
      <c r="AH435" s="10">
        <f t="shared" si="139"/>
        <v>0</v>
      </c>
      <c r="AI435" s="10">
        <f t="shared" si="140"/>
        <v>0</v>
      </c>
      <c r="AJ435" s="10">
        <f t="shared" si="141"/>
        <v>0</v>
      </c>
      <c r="AK435" s="11">
        <f t="shared" si="142"/>
        <v>0</v>
      </c>
    </row>
    <row r="436" spans="1:37" ht="16.5" customHeight="1">
      <c r="A436" s="48">
        <f>+'行事入力表①'!C436</f>
        <v>14</v>
      </c>
      <c r="B436" s="23" t="str">
        <f>+'行事入力表①'!D436</f>
        <v>月</v>
      </c>
      <c r="C436" s="36">
        <f>+'行事入力表①'!E436</f>
        <v>0</v>
      </c>
      <c r="D436" s="134"/>
      <c r="E436" s="134"/>
      <c r="F436" s="134"/>
      <c r="G436" s="134"/>
      <c r="H436" s="134"/>
      <c r="I436" s="134"/>
      <c r="J436" s="134"/>
      <c r="K436" s="147">
        <f t="shared" si="136"/>
        <v>0</v>
      </c>
      <c r="L436" s="36">
        <f t="shared" si="134"/>
        <v>0</v>
      </c>
      <c r="M436" s="36">
        <f t="shared" si="134"/>
        <v>0</v>
      </c>
      <c r="N436" s="36">
        <f t="shared" si="134"/>
        <v>0</v>
      </c>
      <c r="O436" s="36">
        <f t="shared" si="134"/>
        <v>0</v>
      </c>
      <c r="P436" s="36">
        <f t="shared" si="134"/>
        <v>0</v>
      </c>
      <c r="Q436" s="36">
        <f t="shared" si="134"/>
        <v>0</v>
      </c>
      <c r="R436" s="36">
        <f t="shared" si="134"/>
        <v>0</v>
      </c>
      <c r="S436" s="36">
        <f t="shared" si="134"/>
        <v>0</v>
      </c>
      <c r="T436" s="36">
        <f t="shared" si="134"/>
        <v>0</v>
      </c>
      <c r="U436" s="36">
        <f t="shared" si="134"/>
        <v>0</v>
      </c>
      <c r="V436" s="36">
        <f t="shared" si="134"/>
        <v>0</v>
      </c>
      <c r="W436" s="148">
        <f t="shared" si="134"/>
        <v>0</v>
      </c>
      <c r="X436" s="49">
        <f t="shared" si="137"/>
        <v>0</v>
      </c>
      <c r="Y436" s="147">
        <f t="shared" si="138"/>
        <v>0</v>
      </c>
      <c r="Z436" s="36">
        <f t="shared" si="135"/>
        <v>0</v>
      </c>
      <c r="AA436" s="36">
        <f t="shared" si="135"/>
        <v>0</v>
      </c>
      <c r="AB436" s="36">
        <f t="shared" si="135"/>
        <v>0</v>
      </c>
      <c r="AC436" s="36">
        <f t="shared" si="135"/>
        <v>0</v>
      </c>
      <c r="AD436" s="36">
        <f t="shared" si="135"/>
        <v>0</v>
      </c>
      <c r="AE436" s="36">
        <f t="shared" si="135"/>
        <v>0</v>
      </c>
      <c r="AF436" s="36">
        <f t="shared" si="135"/>
        <v>0</v>
      </c>
      <c r="AG436" s="148">
        <f t="shared" si="135"/>
        <v>0</v>
      </c>
      <c r="AH436" s="46">
        <f t="shared" si="139"/>
        <v>0</v>
      </c>
      <c r="AI436" s="46">
        <f t="shared" si="140"/>
        <v>0</v>
      </c>
      <c r="AJ436" s="46">
        <f t="shared" si="141"/>
        <v>0</v>
      </c>
      <c r="AK436" s="49">
        <f>+X436+SUM(Y436:AH436)</f>
        <v>0</v>
      </c>
    </row>
    <row r="437" spans="1:37" ht="16.5" customHeight="1">
      <c r="A437" s="48">
        <f>+'行事入力表①'!C437</f>
        <v>15</v>
      </c>
      <c r="B437" s="23" t="str">
        <f>+'行事入力表①'!D437</f>
        <v>火</v>
      </c>
      <c r="C437" s="36">
        <f>+'行事入力表①'!E437</f>
        <v>0</v>
      </c>
      <c r="D437" s="134"/>
      <c r="E437" s="134"/>
      <c r="F437" s="134"/>
      <c r="G437" s="134"/>
      <c r="H437" s="134"/>
      <c r="I437" s="134"/>
      <c r="J437" s="134"/>
      <c r="K437" s="147">
        <f t="shared" si="136"/>
        <v>0</v>
      </c>
      <c r="L437" s="36">
        <f t="shared" si="134"/>
        <v>0</v>
      </c>
      <c r="M437" s="36">
        <f t="shared" si="134"/>
        <v>0</v>
      </c>
      <c r="N437" s="36">
        <f t="shared" si="134"/>
        <v>0</v>
      </c>
      <c r="O437" s="36">
        <f t="shared" si="134"/>
        <v>0</v>
      </c>
      <c r="P437" s="36">
        <f t="shared" si="134"/>
        <v>0</v>
      </c>
      <c r="Q437" s="36">
        <f t="shared" si="134"/>
        <v>0</v>
      </c>
      <c r="R437" s="36">
        <f t="shared" si="134"/>
        <v>0</v>
      </c>
      <c r="S437" s="36">
        <f t="shared" si="134"/>
        <v>0</v>
      </c>
      <c r="T437" s="36">
        <f t="shared" si="134"/>
        <v>0</v>
      </c>
      <c r="U437" s="36">
        <f t="shared" si="134"/>
        <v>0</v>
      </c>
      <c r="V437" s="36">
        <f t="shared" si="134"/>
        <v>0</v>
      </c>
      <c r="W437" s="148">
        <f t="shared" si="134"/>
        <v>0</v>
      </c>
      <c r="X437" s="49">
        <f t="shared" si="137"/>
        <v>0</v>
      </c>
      <c r="Y437" s="147">
        <f t="shared" si="138"/>
        <v>0</v>
      </c>
      <c r="Z437" s="36">
        <f t="shared" si="135"/>
        <v>0</v>
      </c>
      <c r="AA437" s="36">
        <f t="shared" si="135"/>
        <v>0</v>
      </c>
      <c r="AB437" s="36">
        <f t="shared" si="135"/>
        <v>0</v>
      </c>
      <c r="AC437" s="36">
        <f t="shared" si="135"/>
        <v>0</v>
      </c>
      <c r="AD437" s="36">
        <f t="shared" si="135"/>
        <v>0</v>
      </c>
      <c r="AE437" s="36">
        <f t="shared" si="135"/>
        <v>0</v>
      </c>
      <c r="AF437" s="36">
        <f t="shared" si="135"/>
        <v>0</v>
      </c>
      <c r="AG437" s="148">
        <f t="shared" si="135"/>
        <v>0</v>
      </c>
      <c r="AH437" s="46">
        <f t="shared" si="139"/>
        <v>0</v>
      </c>
      <c r="AI437" s="46">
        <f t="shared" si="140"/>
        <v>0</v>
      </c>
      <c r="AJ437" s="46">
        <f t="shared" si="141"/>
        <v>0</v>
      </c>
      <c r="AK437" s="49">
        <f>+X437+SUM(Y437:AH437)</f>
        <v>0</v>
      </c>
    </row>
    <row r="438" spans="1:37" ht="16.5" customHeight="1">
      <c r="A438" s="48">
        <f>+'行事入力表①'!C438</f>
        <v>16</v>
      </c>
      <c r="B438" s="23" t="str">
        <f>+'行事入力表①'!D438</f>
        <v>水</v>
      </c>
      <c r="C438" s="36">
        <f>+'行事入力表①'!E438</f>
        <v>0</v>
      </c>
      <c r="D438" s="134"/>
      <c r="E438" s="134"/>
      <c r="F438" s="134"/>
      <c r="G438" s="134"/>
      <c r="H438" s="134"/>
      <c r="I438" s="134"/>
      <c r="J438" s="134"/>
      <c r="K438" s="147">
        <f t="shared" si="136"/>
        <v>0</v>
      </c>
      <c r="L438" s="36">
        <f t="shared" si="134"/>
        <v>0</v>
      </c>
      <c r="M438" s="36">
        <f t="shared" si="134"/>
        <v>0</v>
      </c>
      <c r="N438" s="36">
        <f t="shared" si="134"/>
        <v>0</v>
      </c>
      <c r="O438" s="36">
        <f t="shared" si="134"/>
        <v>0</v>
      </c>
      <c r="P438" s="36">
        <f t="shared" si="134"/>
        <v>0</v>
      </c>
      <c r="Q438" s="36">
        <f t="shared" si="134"/>
        <v>0</v>
      </c>
      <c r="R438" s="36">
        <f t="shared" si="134"/>
        <v>0</v>
      </c>
      <c r="S438" s="36">
        <f t="shared" si="134"/>
        <v>0</v>
      </c>
      <c r="T438" s="36">
        <f t="shared" si="134"/>
        <v>0</v>
      </c>
      <c r="U438" s="36">
        <f t="shared" si="134"/>
        <v>0</v>
      </c>
      <c r="V438" s="36">
        <f t="shared" si="134"/>
        <v>0</v>
      </c>
      <c r="W438" s="148">
        <f t="shared" si="134"/>
        <v>0</v>
      </c>
      <c r="X438" s="49">
        <f t="shared" si="137"/>
        <v>0</v>
      </c>
      <c r="Y438" s="147">
        <f t="shared" si="138"/>
        <v>0</v>
      </c>
      <c r="Z438" s="36">
        <f t="shared" si="135"/>
        <v>0</v>
      </c>
      <c r="AA438" s="36">
        <f t="shared" si="135"/>
        <v>0</v>
      </c>
      <c r="AB438" s="36">
        <f t="shared" si="135"/>
        <v>0</v>
      </c>
      <c r="AC438" s="36">
        <f t="shared" si="135"/>
        <v>0</v>
      </c>
      <c r="AD438" s="36">
        <f t="shared" si="135"/>
        <v>0</v>
      </c>
      <c r="AE438" s="36">
        <f t="shared" si="135"/>
        <v>0</v>
      </c>
      <c r="AF438" s="36">
        <f t="shared" si="135"/>
        <v>0</v>
      </c>
      <c r="AG438" s="148">
        <f t="shared" si="135"/>
        <v>0</v>
      </c>
      <c r="AH438" s="46">
        <f t="shared" si="139"/>
        <v>0</v>
      </c>
      <c r="AI438" s="46">
        <f t="shared" si="140"/>
        <v>0</v>
      </c>
      <c r="AJ438" s="46">
        <f t="shared" si="141"/>
        <v>0</v>
      </c>
      <c r="AK438" s="49">
        <f aca="true" t="shared" si="143" ref="AK438:AK453">+X438+SUM(Y438:AH438)</f>
        <v>0</v>
      </c>
    </row>
    <row r="439" spans="1:37" ht="16.5" customHeight="1">
      <c r="A439" s="48">
        <f>+'行事入力表①'!C439</f>
        <v>17</v>
      </c>
      <c r="B439" s="23" t="str">
        <f>+'行事入力表①'!D439</f>
        <v>木</v>
      </c>
      <c r="C439" s="36">
        <f>+'行事入力表①'!E439</f>
        <v>0</v>
      </c>
      <c r="D439" s="134"/>
      <c r="E439" s="134"/>
      <c r="F439" s="134"/>
      <c r="G439" s="134"/>
      <c r="H439" s="134"/>
      <c r="I439" s="134"/>
      <c r="J439" s="134"/>
      <c r="K439" s="147">
        <f t="shared" si="136"/>
        <v>0</v>
      </c>
      <c r="L439" s="36">
        <f t="shared" si="136"/>
        <v>0</v>
      </c>
      <c r="M439" s="36">
        <f t="shared" si="136"/>
        <v>0</v>
      </c>
      <c r="N439" s="36">
        <f t="shared" si="136"/>
        <v>0</v>
      </c>
      <c r="O439" s="36">
        <f t="shared" si="136"/>
        <v>0</v>
      </c>
      <c r="P439" s="36">
        <f t="shared" si="136"/>
        <v>0</v>
      </c>
      <c r="Q439" s="36">
        <f t="shared" si="136"/>
        <v>0</v>
      </c>
      <c r="R439" s="36">
        <f t="shared" si="136"/>
        <v>0</v>
      </c>
      <c r="S439" s="36">
        <f t="shared" si="136"/>
        <v>0</v>
      </c>
      <c r="T439" s="36">
        <f t="shared" si="136"/>
        <v>0</v>
      </c>
      <c r="U439" s="36">
        <f t="shared" si="136"/>
        <v>0</v>
      </c>
      <c r="V439" s="36">
        <f t="shared" si="136"/>
        <v>0</v>
      </c>
      <c r="W439" s="148">
        <f t="shared" si="136"/>
        <v>0</v>
      </c>
      <c r="X439" s="49">
        <f t="shared" si="137"/>
        <v>0</v>
      </c>
      <c r="Y439" s="147">
        <f t="shared" si="138"/>
        <v>0</v>
      </c>
      <c r="Z439" s="36">
        <f t="shared" si="138"/>
        <v>0</v>
      </c>
      <c r="AA439" s="36">
        <f t="shared" si="138"/>
        <v>0</v>
      </c>
      <c r="AB439" s="36">
        <f t="shared" si="138"/>
        <v>0</v>
      </c>
      <c r="AC439" s="36">
        <f t="shared" si="138"/>
        <v>0</v>
      </c>
      <c r="AD439" s="36">
        <f t="shared" si="138"/>
        <v>0</v>
      </c>
      <c r="AE439" s="36">
        <f t="shared" si="138"/>
        <v>0</v>
      </c>
      <c r="AF439" s="36">
        <f t="shared" si="138"/>
        <v>0</v>
      </c>
      <c r="AG439" s="148">
        <f t="shared" si="138"/>
        <v>0</v>
      </c>
      <c r="AH439" s="46">
        <f t="shared" si="139"/>
        <v>0</v>
      </c>
      <c r="AI439" s="46">
        <f t="shared" si="140"/>
        <v>0</v>
      </c>
      <c r="AJ439" s="46">
        <f t="shared" si="141"/>
        <v>0</v>
      </c>
      <c r="AK439" s="49">
        <f t="shared" si="143"/>
        <v>0</v>
      </c>
    </row>
    <row r="440" spans="1:37" ht="16.5" customHeight="1">
      <c r="A440" s="48">
        <f>+'行事入力表①'!C440</f>
        <v>18</v>
      </c>
      <c r="B440" s="23" t="str">
        <f>+'行事入力表①'!D440</f>
        <v>金</v>
      </c>
      <c r="C440" s="36">
        <f>+'行事入力表①'!E440</f>
        <v>0</v>
      </c>
      <c r="D440" s="134"/>
      <c r="E440" s="134"/>
      <c r="F440" s="134"/>
      <c r="G440" s="134"/>
      <c r="H440" s="134"/>
      <c r="I440" s="134"/>
      <c r="J440" s="134"/>
      <c r="K440" s="147">
        <f t="shared" si="136"/>
        <v>0</v>
      </c>
      <c r="L440" s="36">
        <f t="shared" si="136"/>
        <v>0</v>
      </c>
      <c r="M440" s="36">
        <f t="shared" si="136"/>
        <v>0</v>
      </c>
      <c r="N440" s="36">
        <f t="shared" si="136"/>
        <v>0</v>
      </c>
      <c r="O440" s="36">
        <f t="shared" si="136"/>
        <v>0</v>
      </c>
      <c r="P440" s="36">
        <f t="shared" si="136"/>
        <v>0</v>
      </c>
      <c r="Q440" s="36">
        <f t="shared" si="136"/>
        <v>0</v>
      </c>
      <c r="R440" s="36">
        <f t="shared" si="136"/>
        <v>0</v>
      </c>
      <c r="S440" s="36">
        <f t="shared" si="136"/>
        <v>0</v>
      </c>
      <c r="T440" s="36">
        <f t="shared" si="136"/>
        <v>0</v>
      </c>
      <c r="U440" s="36">
        <f t="shared" si="136"/>
        <v>0</v>
      </c>
      <c r="V440" s="36">
        <f t="shared" si="136"/>
        <v>0</v>
      </c>
      <c r="W440" s="148">
        <f t="shared" si="136"/>
        <v>0</v>
      </c>
      <c r="X440" s="49">
        <f t="shared" si="137"/>
        <v>0</v>
      </c>
      <c r="Y440" s="147">
        <f t="shared" si="138"/>
        <v>0</v>
      </c>
      <c r="Z440" s="36">
        <f t="shared" si="138"/>
        <v>0</v>
      </c>
      <c r="AA440" s="36">
        <f t="shared" si="138"/>
        <v>0</v>
      </c>
      <c r="AB440" s="36">
        <f t="shared" si="138"/>
        <v>0</v>
      </c>
      <c r="AC440" s="36">
        <f t="shared" si="138"/>
        <v>0</v>
      </c>
      <c r="AD440" s="36">
        <f t="shared" si="138"/>
        <v>0</v>
      </c>
      <c r="AE440" s="36">
        <f t="shared" si="138"/>
        <v>0</v>
      </c>
      <c r="AF440" s="36">
        <f t="shared" si="138"/>
        <v>0</v>
      </c>
      <c r="AG440" s="148">
        <f t="shared" si="138"/>
        <v>0</v>
      </c>
      <c r="AH440" s="46">
        <f t="shared" si="139"/>
        <v>0</v>
      </c>
      <c r="AI440" s="46">
        <f t="shared" si="140"/>
        <v>0</v>
      </c>
      <c r="AJ440" s="46">
        <f t="shared" si="141"/>
        <v>0</v>
      </c>
      <c r="AK440" s="49">
        <f t="shared" si="143"/>
        <v>0</v>
      </c>
    </row>
    <row r="441" spans="1:37" ht="16.5" customHeight="1">
      <c r="A441" s="12">
        <f>+'行事入力表①'!C441</f>
        <v>19</v>
      </c>
      <c r="B441" s="13" t="str">
        <f>+'行事入力表①'!D441</f>
        <v>土</v>
      </c>
      <c r="C441" s="14">
        <f>+'行事入力表①'!E441</f>
        <v>0</v>
      </c>
      <c r="D441" s="133" t="s">
        <v>371</v>
      </c>
      <c r="E441" s="133" t="s">
        <v>149</v>
      </c>
      <c r="F441" s="133" t="s">
        <v>149</v>
      </c>
      <c r="G441" s="133" t="s">
        <v>371</v>
      </c>
      <c r="H441" s="133" t="s">
        <v>371</v>
      </c>
      <c r="I441" s="133" t="s">
        <v>371</v>
      </c>
      <c r="J441" s="224" t="s">
        <v>149</v>
      </c>
      <c r="K441" s="146">
        <f t="shared" si="136"/>
        <v>0</v>
      </c>
      <c r="L441" s="14">
        <f t="shared" si="136"/>
        <v>0</v>
      </c>
      <c r="M441" s="14">
        <f t="shared" si="136"/>
        <v>0</v>
      </c>
      <c r="N441" s="14">
        <f t="shared" si="136"/>
        <v>0</v>
      </c>
      <c r="O441" s="14">
        <f t="shared" si="136"/>
        <v>0</v>
      </c>
      <c r="P441" s="14">
        <f t="shared" si="136"/>
        <v>0</v>
      </c>
      <c r="Q441" s="14">
        <f t="shared" si="136"/>
        <v>0</v>
      </c>
      <c r="R441" s="14">
        <f t="shared" si="136"/>
        <v>0</v>
      </c>
      <c r="S441" s="14">
        <f t="shared" si="136"/>
        <v>0</v>
      </c>
      <c r="T441" s="14">
        <f t="shared" si="136"/>
        <v>0</v>
      </c>
      <c r="U441" s="14">
        <f t="shared" si="136"/>
        <v>0</v>
      </c>
      <c r="V441" s="14">
        <f t="shared" si="136"/>
        <v>0</v>
      </c>
      <c r="W441" s="84">
        <f t="shared" si="136"/>
        <v>0</v>
      </c>
      <c r="X441" s="15">
        <f t="shared" si="137"/>
        <v>0</v>
      </c>
      <c r="Y441" s="146">
        <f t="shared" si="138"/>
        <v>0</v>
      </c>
      <c r="Z441" s="14">
        <f t="shared" si="138"/>
        <v>0</v>
      </c>
      <c r="AA441" s="14">
        <f t="shared" si="138"/>
        <v>0</v>
      </c>
      <c r="AB441" s="14">
        <f t="shared" si="138"/>
        <v>0</v>
      </c>
      <c r="AC441" s="14">
        <f t="shared" si="138"/>
        <v>0</v>
      </c>
      <c r="AD441" s="14">
        <f t="shared" si="138"/>
        <v>0</v>
      </c>
      <c r="AE441" s="14">
        <f t="shared" si="138"/>
        <v>0</v>
      </c>
      <c r="AF441" s="14">
        <f t="shared" si="138"/>
        <v>0</v>
      </c>
      <c r="AG441" s="84">
        <f t="shared" si="138"/>
        <v>0</v>
      </c>
      <c r="AH441" s="10">
        <f t="shared" si="139"/>
        <v>0</v>
      </c>
      <c r="AI441" s="10">
        <f t="shared" si="140"/>
        <v>0</v>
      </c>
      <c r="AJ441" s="10">
        <f t="shared" si="141"/>
        <v>0</v>
      </c>
      <c r="AK441" s="15">
        <f t="shared" si="143"/>
        <v>0</v>
      </c>
    </row>
    <row r="442" spans="1:37" ht="16.5" customHeight="1">
      <c r="A442" s="12">
        <f>+'行事入力表①'!C442</f>
        <v>20</v>
      </c>
      <c r="B442" s="13" t="str">
        <f>+'行事入力表①'!D442</f>
        <v>日</v>
      </c>
      <c r="C442" s="14">
        <f>+'行事入力表①'!E442</f>
        <v>0</v>
      </c>
      <c r="D442" s="133" t="s">
        <v>149</v>
      </c>
      <c r="E442" s="133" t="s">
        <v>371</v>
      </c>
      <c r="F442" s="133" t="s">
        <v>149</v>
      </c>
      <c r="G442" s="133" t="s">
        <v>149</v>
      </c>
      <c r="H442" s="133" t="s">
        <v>369</v>
      </c>
      <c r="I442" s="133" t="s">
        <v>369</v>
      </c>
      <c r="J442" s="133" t="s">
        <v>371</v>
      </c>
      <c r="K442" s="146">
        <f t="shared" si="136"/>
        <v>0</v>
      </c>
      <c r="L442" s="14">
        <f t="shared" si="136"/>
        <v>0</v>
      </c>
      <c r="M442" s="14">
        <f t="shared" si="136"/>
        <v>0</v>
      </c>
      <c r="N442" s="14">
        <f t="shared" si="136"/>
        <v>0</v>
      </c>
      <c r="O442" s="14">
        <f t="shared" si="136"/>
        <v>0</v>
      </c>
      <c r="P442" s="14">
        <f t="shared" si="136"/>
        <v>0</v>
      </c>
      <c r="Q442" s="14">
        <f t="shared" si="136"/>
        <v>0</v>
      </c>
      <c r="R442" s="14">
        <f t="shared" si="136"/>
        <v>0</v>
      </c>
      <c r="S442" s="14">
        <f t="shared" si="136"/>
        <v>0</v>
      </c>
      <c r="T442" s="14">
        <f t="shared" si="136"/>
        <v>0</v>
      </c>
      <c r="U442" s="14">
        <f t="shared" si="136"/>
        <v>0</v>
      </c>
      <c r="V442" s="14">
        <f t="shared" si="136"/>
        <v>0</v>
      </c>
      <c r="W442" s="84">
        <f t="shared" si="136"/>
        <v>0</v>
      </c>
      <c r="X442" s="15">
        <f t="shared" si="137"/>
        <v>0</v>
      </c>
      <c r="Y442" s="146">
        <f t="shared" si="138"/>
        <v>0</v>
      </c>
      <c r="Z442" s="14">
        <f t="shared" si="138"/>
        <v>0</v>
      </c>
      <c r="AA442" s="14">
        <f t="shared" si="138"/>
        <v>0</v>
      </c>
      <c r="AB442" s="14">
        <f t="shared" si="138"/>
        <v>0</v>
      </c>
      <c r="AC442" s="14">
        <f t="shared" si="138"/>
        <v>0</v>
      </c>
      <c r="AD442" s="14">
        <f t="shared" si="138"/>
        <v>0</v>
      </c>
      <c r="AE442" s="14">
        <f t="shared" si="138"/>
        <v>0</v>
      </c>
      <c r="AF442" s="14">
        <f t="shared" si="138"/>
        <v>0</v>
      </c>
      <c r="AG442" s="84">
        <f t="shared" si="138"/>
        <v>0</v>
      </c>
      <c r="AH442" s="10">
        <f t="shared" si="139"/>
        <v>0</v>
      </c>
      <c r="AI442" s="10">
        <f t="shared" si="140"/>
        <v>0</v>
      </c>
      <c r="AJ442" s="10">
        <f t="shared" si="141"/>
        <v>0</v>
      </c>
      <c r="AK442" s="15">
        <f t="shared" si="143"/>
        <v>0</v>
      </c>
    </row>
    <row r="443" spans="1:37" ht="16.5" customHeight="1">
      <c r="A443" s="12">
        <f>+'行事入力表①'!C443</f>
        <v>21</v>
      </c>
      <c r="B443" s="13" t="str">
        <f>+'行事入力表①'!D443</f>
        <v>月</v>
      </c>
      <c r="C443" s="14" t="str">
        <f>+'行事入力表①'!E443</f>
        <v>春分の日</v>
      </c>
      <c r="D443" s="133" t="s">
        <v>371</v>
      </c>
      <c r="E443" s="133" t="s">
        <v>149</v>
      </c>
      <c r="F443" s="133" t="s">
        <v>149</v>
      </c>
      <c r="G443" s="133" t="s">
        <v>371</v>
      </c>
      <c r="H443" s="133" t="s">
        <v>371</v>
      </c>
      <c r="I443" s="133" t="s">
        <v>371</v>
      </c>
      <c r="J443" s="133" t="s">
        <v>149</v>
      </c>
      <c r="K443" s="146">
        <f t="shared" si="136"/>
        <v>0</v>
      </c>
      <c r="L443" s="14">
        <f t="shared" si="136"/>
        <v>0</v>
      </c>
      <c r="M443" s="14">
        <f t="shared" si="136"/>
        <v>0</v>
      </c>
      <c r="N443" s="14">
        <f t="shared" si="136"/>
        <v>0</v>
      </c>
      <c r="O443" s="14">
        <f t="shared" si="136"/>
        <v>0</v>
      </c>
      <c r="P443" s="14">
        <f t="shared" si="136"/>
        <v>0</v>
      </c>
      <c r="Q443" s="14">
        <f t="shared" si="136"/>
        <v>0</v>
      </c>
      <c r="R443" s="14">
        <f t="shared" si="136"/>
        <v>0</v>
      </c>
      <c r="S443" s="14">
        <f t="shared" si="136"/>
        <v>0</v>
      </c>
      <c r="T443" s="14">
        <f t="shared" si="136"/>
        <v>0</v>
      </c>
      <c r="U443" s="14">
        <f t="shared" si="136"/>
        <v>0</v>
      </c>
      <c r="V443" s="14">
        <f t="shared" si="136"/>
        <v>0</v>
      </c>
      <c r="W443" s="84">
        <f t="shared" si="136"/>
        <v>0</v>
      </c>
      <c r="X443" s="15">
        <f t="shared" si="137"/>
        <v>0</v>
      </c>
      <c r="Y443" s="146">
        <f t="shared" si="138"/>
        <v>0</v>
      </c>
      <c r="Z443" s="14">
        <f t="shared" si="138"/>
        <v>0</v>
      </c>
      <c r="AA443" s="14">
        <f t="shared" si="138"/>
        <v>0</v>
      </c>
      <c r="AB443" s="14">
        <f t="shared" si="138"/>
        <v>0</v>
      </c>
      <c r="AC443" s="14">
        <f t="shared" si="138"/>
        <v>0</v>
      </c>
      <c r="AD443" s="14">
        <f t="shared" si="138"/>
        <v>0</v>
      </c>
      <c r="AE443" s="14">
        <f t="shared" si="138"/>
        <v>0</v>
      </c>
      <c r="AF443" s="14">
        <f t="shared" si="138"/>
        <v>0</v>
      </c>
      <c r="AG443" s="84">
        <f t="shared" si="138"/>
        <v>0</v>
      </c>
      <c r="AH443" s="10">
        <f t="shared" si="139"/>
        <v>0</v>
      </c>
      <c r="AI443" s="10">
        <f t="shared" si="140"/>
        <v>0</v>
      </c>
      <c r="AJ443" s="10">
        <f t="shared" si="141"/>
        <v>0</v>
      </c>
      <c r="AK443" s="15">
        <f t="shared" si="143"/>
        <v>0</v>
      </c>
    </row>
    <row r="444" spans="1:37" ht="16.5" customHeight="1">
      <c r="A444" s="48">
        <f>+'行事入力表①'!C444</f>
        <v>22</v>
      </c>
      <c r="B444" s="23" t="str">
        <f>+'行事入力表①'!D444</f>
        <v>火</v>
      </c>
      <c r="C444" s="36">
        <f>+'行事入力表①'!E444</f>
        <v>0</v>
      </c>
      <c r="D444" s="134"/>
      <c r="E444" s="134"/>
      <c r="F444" s="134"/>
      <c r="G444" s="134"/>
      <c r="H444" s="134"/>
      <c r="I444" s="134"/>
      <c r="J444" s="134"/>
      <c r="K444" s="147">
        <f t="shared" si="136"/>
        <v>0</v>
      </c>
      <c r="L444" s="36">
        <f t="shared" si="136"/>
        <v>0</v>
      </c>
      <c r="M444" s="36">
        <f t="shared" si="136"/>
        <v>0</v>
      </c>
      <c r="N444" s="36">
        <f t="shared" si="136"/>
        <v>0</v>
      </c>
      <c r="O444" s="36">
        <f t="shared" si="136"/>
        <v>0</v>
      </c>
      <c r="P444" s="36">
        <f t="shared" si="136"/>
        <v>0</v>
      </c>
      <c r="Q444" s="36">
        <f t="shared" si="136"/>
        <v>0</v>
      </c>
      <c r="R444" s="36">
        <f t="shared" si="136"/>
        <v>0</v>
      </c>
      <c r="S444" s="36">
        <f t="shared" si="136"/>
        <v>0</v>
      </c>
      <c r="T444" s="36">
        <f t="shared" si="136"/>
        <v>0</v>
      </c>
      <c r="U444" s="36">
        <f t="shared" si="136"/>
        <v>0</v>
      </c>
      <c r="V444" s="36">
        <f t="shared" si="136"/>
        <v>0</v>
      </c>
      <c r="W444" s="148">
        <f t="shared" si="136"/>
        <v>0</v>
      </c>
      <c r="X444" s="49">
        <f t="shared" si="137"/>
        <v>0</v>
      </c>
      <c r="Y444" s="147">
        <f t="shared" si="138"/>
        <v>0</v>
      </c>
      <c r="Z444" s="36">
        <f t="shared" si="138"/>
        <v>0</v>
      </c>
      <c r="AA444" s="36">
        <f t="shared" si="138"/>
        <v>0</v>
      </c>
      <c r="AB444" s="36">
        <f t="shared" si="138"/>
        <v>0</v>
      </c>
      <c r="AC444" s="36">
        <f t="shared" si="138"/>
        <v>0</v>
      </c>
      <c r="AD444" s="36">
        <f t="shared" si="138"/>
        <v>0</v>
      </c>
      <c r="AE444" s="36">
        <f t="shared" si="138"/>
        <v>0</v>
      </c>
      <c r="AF444" s="36">
        <f t="shared" si="138"/>
        <v>0</v>
      </c>
      <c r="AG444" s="148">
        <f t="shared" si="138"/>
        <v>0</v>
      </c>
      <c r="AH444" s="46">
        <f t="shared" si="139"/>
        <v>0</v>
      </c>
      <c r="AI444" s="46">
        <f t="shared" si="140"/>
        <v>0</v>
      </c>
      <c r="AJ444" s="46">
        <f t="shared" si="141"/>
        <v>0</v>
      </c>
      <c r="AK444" s="49">
        <f t="shared" si="143"/>
        <v>0</v>
      </c>
    </row>
    <row r="445" spans="1:37" ht="16.5" customHeight="1">
      <c r="A445" s="48">
        <f>+'行事入力表①'!C445</f>
        <v>23</v>
      </c>
      <c r="B445" s="23" t="str">
        <f>+'行事入力表①'!D445</f>
        <v>水</v>
      </c>
      <c r="C445" s="36">
        <f>+'行事入力表①'!E445</f>
        <v>0</v>
      </c>
      <c r="D445" s="134"/>
      <c r="E445" s="134"/>
      <c r="F445" s="134"/>
      <c r="G445" s="134"/>
      <c r="H445" s="134"/>
      <c r="I445" s="134"/>
      <c r="J445" s="134"/>
      <c r="K445" s="147">
        <f t="shared" si="136"/>
        <v>0</v>
      </c>
      <c r="L445" s="36">
        <f t="shared" si="136"/>
        <v>0</v>
      </c>
      <c r="M445" s="36">
        <f t="shared" si="136"/>
        <v>0</v>
      </c>
      <c r="N445" s="36">
        <f t="shared" si="136"/>
        <v>0</v>
      </c>
      <c r="O445" s="36">
        <f t="shared" si="136"/>
        <v>0</v>
      </c>
      <c r="P445" s="36">
        <f t="shared" si="136"/>
        <v>0</v>
      </c>
      <c r="Q445" s="36">
        <f t="shared" si="136"/>
        <v>0</v>
      </c>
      <c r="R445" s="36">
        <f t="shared" si="136"/>
        <v>0</v>
      </c>
      <c r="S445" s="36">
        <f t="shared" si="136"/>
        <v>0</v>
      </c>
      <c r="T445" s="36">
        <f t="shared" si="136"/>
        <v>0</v>
      </c>
      <c r="U445" s="36">
        <f t="shared" si="136"/>
        <v>0</v>
      </c>
      <c r="V445" s="36">
        <f t="shared" si="136"/>
        <v>0</v>
      </c>
      <c r="W445" s="148">
        <f t="shared" si="136"/>
        <v>0</v>
      </c>
      <c r="X445" s="49">
        <f t="shared" si="137"/>
        <v>0</v>
      </c>
      <c r="Y445" s="147">
        <f t="shared" si="138"/>
        <v>0</v>
      </c>
      <c r="Z445" s="36">
        <f t="shared" si="138"/>
        <v>0</v>
      </c>
      <c r="AA445" s="36">
        <f t="shared" si="138"/>
        <v>0</v>
      </c>
      <c r="AB445" s="36">
        <f t="shared" si="138"/>
        <v>0</v>
      </c>
      <c r="AC445" s="36">
        <f t="shared" si="138"/>
        <v>0</v>
      </c>
      <c r="AD445" s="36">
        <f t="shared" si="138"/>
        <v>0</v>
      </c>
      <c r="AE445" s="36">
        <f t="shared" si="138"/>
        <v>0</v>
      </c>
      <c r="AF445" s="36">
        <f t="shared" si="138"/>
        <v>0</v>
      </c>
      <c r="AG445" s="148">
        <f t="shared" si="138"/>
        <v>0</v>
      </c>
      <c r="AH445" s="46">
        <f t="shared" si="139"/>
        <v>0</v>
      </c>
      <c r="AI445" s="46">
        <f t="shared" si="140"/>
        <v>0</v>
      </c>
      <c r="AJ445" s="46">
        <f t="shared" si="141"/>
        <v>0</v>
      </c>
      <c r="AK445" s="49">
        <f t="shared" si="143"/>
        <v>0</v>
      </c>
    </row>
    <row r="446" spans="1:37" ht="16.5" customHeight="1">
      <c r="A446" s="48">
        <f>+'行事入力表①'!C446</f>
        <v>24</v>
      </c>
      <c r="B446" s="23" t="str">
        <f>+'行事入力表①'!D446</f>
        <v>木</v>
      </c>
      <c r="C446" s="36">
        <f>+'行事入力表①'!E446</f>
        <v>0</v>
      </c>
      <c r="D446" s="134"/>
      <c r="E446" s="134"/>
      <c r="F446" s="134"/>
      <c r="G446" s="134"/>
      <c r="H446" s="134"/>
      <c r="I446" s="134"/>
      <c r="J446" s="134"/>
      <c r="K446" s="147">
        <f t="shared" si="136"/>
        <v>0</v>
      </c>
      <c r="L446" s="36">
        <f t="shared" si="136"/>
        <v>0</v>
      </c>
      <c r="M446" s="36">
        <f t="shared" si="136"/>
        <v>0</v>
      </c>
      <c r="N446" s="36">
        <f t="shared" si="136"/>
        <v>0</v>
      </c>
      <c r="O446" s="36">
        <f t="shared" si="136"/>
        <v>0</v>
      </c>
      <c r="P446" s="36">
        <f t="shared" si="136"/>
        <v>0</v>
      </c>
      <c r="Q446" s="36">
        <f t="shared" si="136"/>
        <v>0</v>
      </c>
      <c r="R446" s="36">
        <f t="shared" si="136"/>
        <v>0</v>
      </c>
      <c r="S446" s="36">
        <f t="shared" si="136"/>
        <v>0</v>
      </c>
      <c r="T446" s="36">
        <f t="shared" si="136"/>
        <v>0</v>
      </c>
      <c r="U446" s="36">
        <f t="shared" si="136"/>
        <v>0</v>
      </c>
      <c r="V446" s="36">
        <f t="shared" si="136"/>
        <v>0</v>
      </c>
      <c r="W446" s="148">
        <f t="shared" si="136"/>
        <v>0</v>
      </c>
      <c r="X446" s="49">
        <f t="shared" si="137"/>
        <v>0</v>
      </c>
      <c r="Y446" s="147">
        <f t="shared" si="138"/>
        <v>0</v>
      </c>
      <c r="Z446" s="36">
        <f t="shared" si="138"/>
        <v>0</v>
      </c>
      <c r="AA446" s="36">
        <f t="shared" si="138"/>
        <v>0</v>
      </c>
      <c r="AB446" s="36">
        <f t="shared" si="138"/>
        <v>0</v>
      </c>
      <c r="AC446" s="36">
        <f t="shared" si="138"/>
        <v>0</v>
      </c>
      <c r="AD446" s="36">
        <f t="shared" si="138"/>
        <v>0</v>
      </c>
      <c r="AE446" s="36">
        <f t="shared" si="138"/>
        <v>0</v>
      </c>
      <c r="AF446" s="36">
        <f t="shared" si="138"/>
        <v>0</v>
      </c>
      <c r="AG446" s="148">
        <f t="shared" si="138"/>
        <v>0</v>
      </c>
      <c r="AH446" s="46">
        <f t="shared" si="139"/>
        <v>0</v>
      </c>
      <c r="AI446" s="46">
        <f t="shared" si="140"/>
        <v>0</v>
      </c>
      <c r="AJ446" s="46">
        <f t="shared" si="141"/>
        <v>0</v>
      </c>
      <c r="AK446" s="49">
        <f t="shared" si="143"/>
        <v>0</v>
      </c>
    </row>
    <row r="447" spans="1:37" ht="16.5" customHeight="1">
      <c r="A447" s="12">
        <f>+'行事入力表①'!C447</f>
        <v>25</v>
      </c>
      <c r="B447" s="13" t="str">
        <f>+'行事入力表①'!D447</f>
        <v>金</v>
      </c>
      <c r="C447" s="14">
        <f>+'行事入力表①'!E447</f>
        <v>0</v>
      </c>
      <c r="D447" s="133" t="s">
        <v>149</v>
      </c>
      <c r="E447" s="133" t="s">
        <v>371</v>
      </c>
      <c r="F447" s="133" t="s">
        <v>149</v>
      </c>
      <c r="G447" s="133" t="s">
        <v>149</v>
      </c>
      <c r="H447" s="133" t="s">
        <v>369</v>
      </c>
      <c r="I447" s="133" t="s">
        <v>369</v>
      </c>
      <c r="J447" s="224" t="s">
        <v>371</v>
      </c>
      <c r="K447" s="146">
        <f t="shared" si="136"/>
        <v>0</v>
      </c>
      <c r="L447" s="14">
        <f t="shared" si="136"/>
        <v>0</v>
      </c>
      <c r="M447" s="14">
        <f t="shared" si="136"/>
        <v>0</v>
      </c>
      <c r="N447" s="14">
        <f t="shared" si="136"/>
        <v>0</v>
      </c>
      <c r="O447" s="14">
        <f t="shared" si="136"/>
        <v>0</v>
      </c>
      <c r="P447" s="14">
        <f t="shared" si="136"/>
        <v>0</v>
      </c>
      <c r="Q447" s="14">
        <f t="shared" si="136"/>
        <v>0</v>
      </c>
      <c r="R447" s="14">
        <f t="shared" si="136"/>
        <v>0</v>
      </c>
      <c r="S447" s="14">
        <f t="shared" si="136"/>
        <v>0</v>
      </c>
      <c r="T447" s="14">
        <f t="shared" si="136"/>
        <v>0</v>
      </c>
      <c r="U447" s="14">
        <f t="shared" si="136"/>
        <v>0</v>
      </c>
      <c r="V447" s="14">
        <f t="shared" si="136"/>
        <v>0</v>
      </c>
      <c r="W447" s="84">
        <f t="shared" si="136"/>
        <v>0</v>
      </c>
      <c r="X447" s="15">
        <f t="shared" si="137"/>
        <v>0</v>
      </c>
      <c r="Y447" s="146">
        <f t="shared" si="138"/>
        <v>0</v>
      </c>
      <c r="Z447" s="14">
        <f t="shared" si="138"/>
        <v>0</v>
      </c>
      <c r="AA447" s="14">
        <f t="shared" si="138"/>
        <v>0</v>
      </c>
      <c r="AB447" s="14">
        <f t="shared" si="138"/>
        <v>0</v>
      </c>
      <c r="AC447" s="14">
        <f t="shared" si="138"/>
        <v>0</v>
      </c>
      <c r="AD447" s="14">
        <f t="shared" si="138"/>
        <v>0</v>
      </c>
      <c r="AE447" s="14">
        <f t="shared" si="138"/>
        <v>0</v>
      </c>
      <c r="AF447" s="14">
        <f t="shared" si="138"/>
        <v>0</v>
      </c>
      <c r="AG447" s="84">
        <f t="shared" si="138"/>
        <v>0</v>
      </c>
      <c r="AH447" s="10">
        <f t="shared" si="139"/>
        <v>0</v>
      </c>
      <c r="AI447" s="10">
        <f t="shared" si="140"/>
        <v>0</v>
      </c>
      <c r="AJ447" s="10">
        <f t="shared" si="141"/>
        <v>0</v>
      </c>
      <c r="AK447" s="15">
        <f t="shared" si="143"/>
        <v>0</v>
      </c>
    </row>
    <row r="448" spans="1:37" ht="16.5" customHeight="1">
      <c r="A448" s="12">
        <f>+'行事入力表①'!C448</f>
        <v>26</v>
      </c>
      <c r="B448" s="13" t="str">
        <f>+'行事入力表①'!D448</f>
        <v>土</v>
      </c>
      <c r="C448" s="14">
        <f>+'行事入力表①'!E448</f>
        <v>0</v>
      </c>
      <c r="D448" s="133" t="s">
        <v>371</v>
      </c>
      <c r="E448" s="133" t="s">
        <v>149</v>
      </c>
      <c r="F448" s="133" t="s">
        <v>149</v>
      </c>
      <c r="G448" s="133" t="s">
        <v>371</v>
      </c>
      <c r="H448" s="133" t="s">
        <v>371</v>
      </c>
      <c r="I448" s="133" t="s">
        <v>371</v>
      </c>
      <c r="J448" s="224" t="s">
        <v>149</v>
      </c>
      <c r="K448" s="146">
        <f t="shared" si="136"/>
        <v>0</v>
      </c>
      <c r="L448" s="14">
        <f t="shared" si="136"/>
        <v>0</v>
      </c>
      <c r="M448" s="14">
        <f t="shared" si="136"/>
        <v>0</v>
      </c>
      <c r="N448" s="14">
        <f t="shared" si="136"/>
        <v>0</v>
      </c>
      <c r="O448" s="14">
        <f t="shared" si="136"/>
        <v>0</v>
      </c>
      <c r="P448" s="14">
        <f t="shared" si="136"/>
        <v>0</v>
      </c>
      <c r="Q448" s="14">
        <f t="shared" si="136"/>
        <v>0</v>
      </c>
      <c r="R448" s="14">
        <f t="shared" si="136"/>
        <v>0</v>
      </c>
      <c r="S448" s="14">
        <f t="shared" si="136"/>
        <v>0</v>
      </c>
      <c r="T448" s="14">
        <f t="shared" si="136"/>
        <v>0</v>
      </c>
      <c r="U448" s="14">
        <f t="shared" si="136"/>
        <v>0</v>
      </c>
      <c r="V448" s="14">
        <f t="shared" si="136"/>
        <v>0</v>
      </c>
      <c r="W448" s="84">
        <f t="shared" si="136"/>
        <v>0</v>
      </c>
      <c r="X448" s="15">
        <f t="shared" si="137"/>
        <v>0</v>
      </c>
      <c r="Y448" s="146">
        <f t="shared" si="138"/>
        <v>0</v>
      </c>
      <c r="Z448" s="14">
        <f t="shared" si="138"/>
        <v>0</v>
      </c>
      <c r="AA448" s="14">
        <f t="shared" si="138"/>
        <v>0</v>
      </c>
      <c r="AB448" s="14">
        <f t="shared" si="138"/>
        <v>0</v>
      </c>
      <c r="AC448" s="14">
        <f t="shared" si="138"/>
        <v>0</v>
      </c>
      <c r="AD448" s="14">
        <f t="shared" si="138"/>
        <v>0</v>
      </c>
      <c r="AE448" s="14">
        <f t="shared" si="138"/>
        <v>0</v>
      </c>
      <c r="AF448" s="14">
        <f t="shared" si="138"/>
        <v>0</v>
      </c>
      <c r="AG448" s="84">
        <f t="shared" si="138"/>
        <v>0</v>
      </c>
      <c r="AH448" s="10">
        <f t="shared" si="139"/>
        <v>0</v>
      </c>
      <c r="AI448" s="10">
        <f t="shared" si="140"/>
        <v>0</v>
      </c>
      <c r="AJ448" s="10">
        <f t="shared" si="141"/>
        <v>0</v>
      </c>
      <c r="AK448" s="15">
        <f t="shared" si="143"/>
        <v>0</v>
      </c>
    </row>
    <row r="449" spans="1:37" ht="16.5" customHeight="1">
      <c r="A449" s="12">
        <f>+'行事入力表①'!C449</f>
        <v>27</v>
      </c>
      <c r="B449" s="13" t="str">
        <f>+'行事入力表①'!D449</f>
        <v>日</v>
      </c>
      <c r="C449" s="14">
        <f>+'行事入力表①'!E449</f>
        <v>0</v>
      </c>
      <c r="D449" s="133" t="s">
        <v>149</v>
      </c>
      <c r="E449" s="133" t="s">
        <v>371</v>
      </c>
      <c r="F449" s="133" t="s">
        <v>149</v>
      </c>
      <c r="G449" s="133" t="s">
        <v>149</v>
      </c>
      <c r="H449" s="133" t="s">
        <v>369</v>
      </c>
      <c r="I449" s="133" t="s">
        <v>369</v>
      </c>
      <c r="J449" s="224" t="s">
        <v>371</v>
      </c>
      <c r="K449" s="146">
        <f t="shared" si="136"/>
        <v>0</v>
      </c>
      <c r="L449" s="14">
        <f t="shared" si="136"/>
        <v>0</v>
      </c>
      <c r="M449" s="14">
        <f t="shared" si="136"/>
        <v>0</v>
      </c>
      <c r="N449" s="14">
        <f t="shared" si="136"/>
        <v>0</v>
      </c>
      <c r="O449" s="14">
        <f t="shared" si="136"/>
        <v>0</v>
      </c>
      <c r="P449" s="14">
        <f t="shared" si="136"/>
        <v>0</v>
      </c>
      <c r="Q449" s="14">
        <f t="shared" si="136"/>
        <v>0</v>
      </c>
      <c r="R449" s="14">
        <f t="shared" si="136"/>
        <v>0</v>
      </c>
      <c r="S449" s="14">
        <f t="shared" si="136"/>
        <v>0</v>
      </c>
      <c r="T449" s="14">
        <f t="shared" si="136"/>
        <v>0</v>
      </c>
      <c r="U449" s="14">
        <f t="shared" si="136"/>
        <v>0</v>
      </c>
      <c r="V449" s="14">
        <f t="shared" si="136"/>
        <v>0</v>
      </c>
      <c r="W449" s="84">
        <f t="shared" si="136"/>
        <v>0</v>
      </c>
      <c r="X449" s="15">
        <f t="shared" si="137"/>
        <v>0</v>
      </c>
      <c r="Y449" s="146">
        <f t="shared" si="138"/>
        <v>0</v>
      </c>
      <c r="Z449" s="14">
        <f t="shared" si="138"/>
        <v>0</v>
      </c>
      <c r="AA449" s="14">
        <f t="shared" si="138"/>
        <v>0</v>
      </c>
      <c r="AB449" s="14">
        <f t="shared" si="138"/>
        <v>0</v>
      </c>
      <c r="AC449" s="14">
        <f t="shared" si="138"/>
        <v>0</v>
      </c>
      <c r="AD449" s="14">
        <f t="shared" si="138"/>
        <v>0</v>
      </c>
      <c r="AE449" s="14">
        <f t="shared" si="138"/>
        <v>0</v>
      </c>
      <c r="AF449" s="14">
        <f t="shared" si="138"/>
        <v>0</v>
      </c>
      <c r="AG449" s="84">
        <f t="shared" si="138"/>
        <v>0</v>
      </c>
      <c r="AH449" s="10">
        <f t="shared" si="139"/>
        <v>0</v>
      </c>
      <c r="AI449" s="10">
        <f t="shared" si="140"/>
        <v>0</v>
      </c>
      <c r="AJ449" s="10">
        <f t="shared" si="141"/>
        <v>0</v>
      </c>
      <c r="AK449" s="15">
        <f t="shared" si="143"/>
        <v>0</v>
      </c>
    </row>
    <row r="450" spans="1:37" ht="16.5" customHeight="1">
      <c r="A450" s="12">
        <f>+'行事入力表①'!C450</f>
        <v>28</v>
      </c>
      <c r="B450" s="13" t="str">
        <f>+'行事入力表①'!D450</f>
        <v>月</v>
      </c>
      <c r="C450" s="14">
        <f>+'行事入力表①'!E450</f>
        <v>0</v>
      </c>
      <c r="D450" s="133" t="s">
        <v>371</v>
      </c>
      <c r="E450" s="133" t="s">
        <v>149</v>
      </c>
      <c r="F450" s="133" t="s">
        <v>149</v>
      </c>
      <c r="G450" s="133" t="s">
        <v>371</v>
      </c>
      <c r="H450" s="133" t="s">
        <v>371</v>
      </c>
      <c r="I450" s="133" t="s">
        <v>371</v>
      </c>
      <c r="J450" s="224" t="s">
        <v>149</v>
      </c>
      <c r="K450" s="146">
        <f t="shared" si="136"/>
        <v>0</v>
      </c>
      <c r="L450" s="14">
        <f t="shared" si="136"/>
        <v>0</v>
      </c>
      <c r="M450" s="14">
        <f t="shared" si="136"/>
        <v>0</v>
      </c>
      <c r="N450" s="14">
        <f t="shared" si="136"/>
        <v>0</v>
      </c>
      <c r="O450" s="14">
        <f t="shared" si="136"/>
        <v>0</v>
      </c>
      <c r="P450" s="14">
        <f t="shared" si="136"/>
        <v>0</v>
      </c>
      <c r="Q450" s="14">
        <f t="shared" si="136"/>
        <v>0</v>
      </c>
      <c r="R450" s="14">
        <f t="shared" si="136"/>
        <v>0</v>
      </c>
      <c r="S450" s="14">
        <f t="shared" si="136"/>
        <v>0</v>
      </c>
      <c r="T450" s="14">
        <f t="shared" si="136"/>
        <v>0</v>
      </c>
      <c r="U450" s="14">
        <f t="shared" si="136"/>
        <v>0</v>
      </c>
      <c r="V450" s="14">
        <f t="shared" si="136"/>
        <v>0</v>
      </c>
      <c r="W450" s="84">
        <f t="shared" si="136"/>
        <v>0</v>
      </c>
      <c r="X450" s="15">
        <f t="shared" si="137"/>
        <v>0</v>
      </c>
      <c r="Y450" s="146">
        <f t="shared" si="138"/>
        <v>0</v>
      </c>
      <c r="Z450" s="14">
        <f t="shared" si="138"/>
        <v>0</v>
      </c>
      <c r="AA450" s="14">
        <f t="shared" si="138"/>
        <v>0</v>
      </c>
      <c r="AB450" s="14">
        <f t="shared" si="138"/>
        <v>0</v>
      </c>
      <c r="AC450" s="14">
        <f t="shared" si="138"/>
        <v>0</v>
      </c>
      <c r="AD450" s="14">
        <f t="shared" si="138"/>
        <v>0</v>
      </c>
      <c r="AE450" s="14">
        <f t="shared" si="138"/>
        <v>0</v>
      </c>
      <c r="AF450" s="14">
        <f t="shared" si="138"/>
        <v>0</v>
      </c>
      <c r="AG450" s="84">
        <f t="shared" si="138"/>
        <v>0</v>
      </c>
      <c r="AH450" s="10">
        <f t="shared" si="139"/>
        <v>0</v>
      </c>
      <c r="AI450" s="10">
        <f t="shared" si="140"/>
        <v>0</v>
      </c>
      <c r="AJ450" s="10">
        <f t="shared" si="141"/>
        <v>0</v>
      </c>
      <c r="AK450" s="15">
        <f t="shared" si="143"/>
        <v>0</v>
      </c>
    </row>
    <row r="451" spans="1:37" ht="16.5" customHeight="1">
      <c r="A451" s="12">
        <f>+'行事入力表①'!C451</f>
        <v>29</v>
      </c>
      <c r="B451" s="13" t="str">
        <f>+'行事入力表①'!D451</f>
        <v>火</v>
      </c>
      <c r="C451" s="14">
        <f>+'行事入力表①'!E451</f>
        <v>0</v>
      </c>
      <c r="D451" s="133" t="s">
        <v>149</v>
      </c>
      <c r="E451" s="133" t="s">
        <v>371</v>
      </c>
      <c r="F451" s="133" t="s">
        <v>149</v>
      </c>
      <c r="G451" s="133" t="s">
        <v>149</v>
      </c>
      <c r="H451" s="133" t="s">
        <v>369</v>
      </c>
      <c r="I451" s="133" t="s">
        <v>369</v>
      </c>
      <c r="J451" s="224" t="s">
        <v>371</v>
      </c>
      <c r="K451" s="146">
        <f t="shared" si="136"/>
        <v>0</v>
      </c>
      <c r="L451" s="14">
        <f t="shared" si="136"/>
        <v>0</v>
      </c>
      <c r="M451" s="14">
        <f t="shared" si="136"/>
        <v>0</v>
      </c>
      <c r="N451" s="14">
        <f t="shared" si="136"/>
        <v>0</v>
      </c>
      <c r="O451" s="14">
        <f t="shared" si="136"/>
        <v>0</v>
      </c>
      <c r="P451" s="14">
        <f t="shared" si="136"/>
        <v>0</v>
      </c>
      <c r="Q451" s="14">
        <f t="shared" si="136"/>
        <v>0</v>
      </c>
      <c r="R451" s="14">
        <f t="shared" si="136"/>
        <v>0</v>
      </c>
      <c r="S451" s="14">
        <f t="shared" si="136"/>
        <v>0</v>
      </c>
      <c r="T451" s="14">
        <f t="shared" si="136"/>
        <v>0</v>
      </c>
      <c r="U451" s="14">
        <f t="shared" si="136"/>
        <v>0</v>
      </c>
      <c r="V451" s="14">
        <f t="shared" si="136"/>
        <v>0</v>
      </c>
      <c r="W451" s="84">
        <f t="shared" si="136"/>
        <v>0</v>
      </c>
      <c r="X451" s="15">
        <f t="shared" si="137"/>
        <v>0</v>
      </c>
      <c r="Y451" s="146">
        <f t="shared" si="138"/>
        <v>0</v>
      </c>
      <c r="Z451" s="14">
        <f t="shared" si="138"/>
        <v>0</v>
      </c>
      <c r="AA451" s="14">
        <f t="shared" si="138"/>
        <v>0</v>
      </c>
      <c r="AB451" s="14">
        <f t="shared" si="138"/>
        <v>0</v>
      </c>
      <c r="AC451" s="14">
        <f t="shared" si="138"/>
        <v>0</v>
      </c>
      <c r="AD451" s="14">
        <f t="shared" si="138"/>
        <v>0</v>
      </c>
      <c r="AE451" s="14">
        <f t="shared" si="138"/>
        <v>0</v>
      </c>
      <c r="AF451" s="14">
        <f t="shared" si="138"/>
        <v>0</v>
      </c>
      <c r="AG451" s="84">
        <f t="shared" si="138"/>
        <v>0</v>
      </c>
      <c r="AH451" s="10">
        <f t="shared" si="139"/>
        <v>0</v>
      </c>
      <c r="AI451" s="10">
        <f t="shared" si="140"/>
        <v>0</v>
      </c>
      <c r="AJ451" s="10">
        <f t="shared" si="141"/>
        <v>0</v>
      </c>
      <c r="AK451" s="15">
        <f t="shared" si="143"/>
        <v>0</v>
      </c>
    </row>
    <row r="452" spans="1:37" ht="16.5" customHeight="1">
      <c r="A452" s="12">
        <f>+'行事入力表①'!C452</f>
        <v>30</v>
      </c>
      <c r="B452" s="13" t="str">
        <f>+'行事入力表①'!D452</f>
        <v>水</v>
      </c>
      <c r="C452" s="14">
        <f>+'行事入力表①'!E452</f>
        <v>0</v>
      </c>
      <c r="D452" s="133" t="s">
        <v>371</v>
      </c>
      <c r="E452" s="133" t="s">
        <v>149</v>
      </c>
      <c r="F452" s="133" t="s">
        <v>149</v>
      </c>
      <c r="G452" s="133" t="s">
        <v>371</v>
      </c>
      <c r="H452" s="133" t="s">
        <v>371</v>
      </c>
      <c r="I452" s="133" t="s">
        <v>371</v>
      </c>
      <c r="J452" s="224" t="s">
        <v>149</v>
      </c>
      <c r="K452" s="146">
        <f t="shared" si="136"/>
        <v>0</v>
      </c>
      <c r="L452" s="14">
        <f t="shared" si="136"/>
        <v>0</v>
      </c>
      <c r="M452" s="14">
        <f t="shared" si="136"/>
        <v>0</v>
      </c>
      <c r="N452" s="14">
        <f t="shared" si="136"/>
        <v>0</v>
      </c>
      <c r="O452" s="14">
        <f t="shared" si="136"/>
        <v>0</v>
      </c>
      <c r="P452" s="14">
        <f t="shared" si="136"/>
        <v>0</v>
      </c>
      <c r="Q452" s="14">
        <f t="shared" si="136"/>
        <v>0</v>
      </c>
      <c r="R452" s="14">
        <f t="shared" si="136"/>
        <v>0</v>
      </c>
      <c r="S452" s="14">
        <f t="shared" si="136"/>
        <v>0</v>
      </c>
      <c r="T452" s="14">
        <f t="shared" si="136"/>
        <v>0</v>
      </c>
      <c r="U452" s="14">
        <f t="shared" si="136"/>
        <v>0</v>
      </c>
      <c r="V452" s="14">
        <f t="shared" si="136"/>
        <v>0</v>
      </c>
      <c r="W452" s="84">
        <f t="shared" si="136"/>
        <v>0</v>
      </c>
      <c r="X452" s="15">
        <f t="shared" si="137"/>
        <v>0</v>
      </c>
      <c r="Y452" s="146">
        <f t="shared" si="138"/>
        <v>0</v>
      </c>
      <c r="Z452" s="14">
        <f t="shared" si="138"/>
        <v>0</v>
      </c>
      <c r="AA452" s="14">
        <f t="shared" si="138"/>
        <v>0</v>
      </c>
      <c r="AB452" s="14">
        <f t="shared" si="138"/>
        <v>0</v>
      </c>
      <c r="AC452" s="14">
        <f t="shared" si="138"/>
        <v>0</v>
      </c>
      <c r="AD452" s="14">
        <f t="shared" si="138"/>
        <v>0</v>
      </c>
      <c r="AE452" s="14">
        <f t="shared" si="138"/>
        <v>0</v>
      </c>
      <c r="AF452" s="14">
        <f t="shared" si="138"/>
        <v>0</v>
      </c>
      <c r="AG452" s="84">
        <f t="shared" si="138"/>
        <v>0</v>
      </c>
      <c r="AH452" s="10">
        <f t="shared" si="139"/>
        <v>0</v>
      </c>
      <c r="AI452" s="10">
        <f t="shared" si="140"/>
        <v>0</v>
      </c>
      <c r="AJ452" s="10">
        <f t="shared" si="141"/>
        <v>0</v>
      </c>
      <c r="AK452" s="15">
        <f t="shared" si="143"/>
        <v>0</v>
      </c>
    </row>
    <row r="453" spans="1:37" ht="16.5" customHeight="1" thickBot="1">
      <c r="A453" s="16">
        <f>+'行事入力表①'!C453</f>
        <v>31</v>
      </c>
      <c r="B453" s="17" t="str">
        <f>+'行事入力表①'!D453</f>
        <v>木</v>
      </c>
      <c r="C453" s="18">
        <f>+'行事入力表①'!E453</f>
        <v>0</v>
      </c>
      <c r="D453" s="136" t="s">
        <v>149</v>
      </c>
      <c r="E453" s="136" t="s">
        <v>371</v>
      </c>
      <c r="F453" s="136" t="s">
        <v>149</v>
      </c>
      <c r="G453" s="136" t="s">
        <v>149</v>
      </c>
      <c r="H453" s="136" t="s">
        <v>369</v>
      </c>
      <c r="I453" s="136" t="s">
        <v>369</v>
      </c>
      <c r="J453" s="225" t="s">
        <v>371</v>
      </c>
      <c r="K453" s="160">
        <f t="shared" si="136"/>
        <v>0</v>
      </c>
      <c r="L453" s="18">
        <f t="shared" si="136"/>
        <v>0</v>
      </c>
      <c r="M453" s="18">
        <f t="shared" si="136"/>
        <v>0</v>
      </c>
      <c r="N453" s="18">
        <f t="shared" si="136"/>
        <v>0</v>
      </c>
      <c r="O453" s="18">
        <f t="shared" si="136"/>
        <v>0</v>
      </c>
      <c r="P453" s="18">
        <f t="shared" si="136"/>
        <v>0</v>
      </c>
      <c r="Q453" s="18">
        <f t="shared" si="136"/>
        <v>0</v>
      </c>
      <c r="R453" s="18">
        <f t="shared" si="136"/>
        <v>0</v>
      </c>
      <c r="S453" s="18">
        <f t="shared" si="136"/>
        <v>0</v>
      </c>
      <c r="T453" s="18">
        <f t="shared" si="136"/>
        <v>0</v>
      </c>
      <c r="U453" s="18">
        <f t="shared" si="136"/>
        <v>0</v>
      </c>
      <c r="V453" s="18">
        <f t="shared" si="136"/>
        <v>0</v>
      </c>
      <c r="W453" s="161">
        <f t="shared" si="136"/>
        <v>0</v>
      </c>
      <c r="X453" s="19">
        <f t="shared" si="137"/>
        <v>0</v>
      </c>
      <c r="Y453" s="160">
        <f>COUNTIF($D453:$J453,Y$4)</f>
        <v>0</v>
      </c>
      <c r="Z453" s="18">
        <f aca="true" t="shared" si="144" ref="Z453:AG453">COUNTIF($D453:$J453,Z$4)</f>
        <v>0</v>
      </c>
      <c r="AA453" s="18">
        <f t="shared" si="144"/>
        <v>0</v>
      </c>
      <c r="AB453" s="18">
        <f t="shared" si="144"/>
        <v>0</v>
      </c>
      <c r="AC453" s="18">
        <f t="shared" si="144"/>
        <v>0</v>
      </c>
      <c r="AD453" s="18">
        <f t="shared" si="144"/>
        <v>0</v>
      </c>
      <c r="AE453" s="18">
        <f t="shared" si="144"/>
        <v>0</v>
      </c>
      <c r="AF453" s="18">
        <f t="shared" si="144"/>
        <v>0</v>
      </c>
      <c r="AG453" s="161">
        <f t="shared" si="144"/>
        <v>0</v>
      </c>
      <c r="AH453" s="162">
        <f>COUNTA(D453:J453)-X453-AJ453-SUM(Y453:AG453)-COUNTIF(D453:J453,"-")-COUNTIF(D453:J453,"★")</f>
        <v>0</v>
      </c>
      <c r="AI453" s="162">
        <f t="shared" si="140"/>
        <v>0</v>
      </c>
      <c r="AJ453" s="162">
        <f t="shared" si="141"/>
        <v>0</v>
      </c>
      <c r="AK453" s="19">
        <f t="shared" si="143"/>
        <v>0</v>
      </c>
    </row>
    <row r="454" spans="1:31" ht="16.5" customHeight="1" thickBot="1">
      <c r="A454" s="552"/>
      <c r="B454" s="552"/>
      <c r="C454" s="552"/>
      <c r="D454" s="552"/>
      <c r="E454" s="552"/>
      <c r="F454" s="552"/>
      <c r="G454" s="552"/>
      <c r="H454" s="552"/>
      <c r="I454" s="552"/>
      <c r="J454" s="552"/>
      <c r="K454" s="552"/>
      <c r="L454" s="552"/>
      <c r="M454" s="552"/>
      <c r="N454" s="552"/>
      <c r="O454" s="552"/>
      <c r="P454" s="552"/>
      <c r="Q454" s="552"/>
      <c r="R454" s="552"/>
      <c r="S454" s="552"/>
      <c r="T454" s="552"/>
      <c r="U454" s="552"/>
      <c r="V454" s="552"/>
      <c r="W454" s="552"/>
      <c r="X454" s="552"/>
      <c r="Y454" s="552"/>
      <c r="Z454" s="552"/>
      <c r="AA454" s="552"/>
      <c r="AB454" s="552"/>
      <c r="AC454" s="552"/>
      <c r="AD454" s="552"/>
      <c r="AE454" s="552"/>
    </row>
    <row r="455" spans="1:37" ht="22.5" customHeight="1" thickBot="1">
      <c r="A455" s="256" t="s">
        <v>57</v>
      </c>
      <c r="B455" s="257"/>
      <c r="C455" s="257"/>
      <c r="D455" s="257"/>
      <c r="E455" s="257"/>
      <c r="F455" s="257"/>
      <c r="G455" s="257"/>
      <c r="H455" s="257"/>
      <c r="I455" s="252"/>
      <c r="J455" s="116"/>
      <c r="K455" s="54">
        <f>SUM(K423:K453)</f>
        <v>0</v>
      </c>
      <c r="L455" s="55">
        <f aca="true" t="shared" si="145" ref="L455:AK455">SUM(L423:L453)</f>
        <v>0</v>
      </c>
      <c r="M455" s="55">
        <f t="shared" si="145"/>
        <v>0</v>
      </c>
      <c r="N455" s="55">
        <f t="shared" si="145"/>
        <v>0</v>
      </c>
      <c r="O455" s="55">
        <f t="shared" si="145"/>
        <v>0</v>
      </c>
      <c r="P455" s="55">
        <f t="shared" si="145"/>
        <v>0</v>
      </c>
      <c r="Q455" s="55">
        <f t="shared" si="145"/>
        <v>0</v>
      </c>
      <c r="R455" s="55">
        <f t="shared" si="145"/>
        <v>0</v>
      </c>
      <c r="S455" s="55">
        <f t="shared" si="145"/>
        <v>0</v>
      </c>
      <c r="T455" s="55">
        <f t="shared" si="145"/>
        <v>0</v>
      </c>
      <c r="U455" s="55">
        <f t="shared" si="145"/>
        <v>0</v>
      </c>
      <c r="V455" s="55">
        <f t="shared" si="145"/>
        <v>0</v>
      </c>
      <c r="W455" s="55">
        <f t="shared" si="145"/>
        <v>0</v>
      </c>
      <c r="X455" s="56">
        <f t="shared" si="145"/>
        <v>0</v>
      </c>
      <c r="Y455" s="57">
        <f t="shared" si="145"/>
        <v>0</v>
      </c>
      <c r="Z455" s="55">
        <f t="shared" si="145"/>
        <v>0</v>
      </c>
      <c r="AA455" s="55">
        <f t="shared" si="145"/>
        <v>0</v>
      </c>
      <c r="AB455" s="55">
        <f t="shared" si="145"/>
        <v>0</v>
      </c>
      <c r="AC455" s="55">
        <f t="shared" si="145"/>
        <v>0</v>
      </c>
      <c r="AD455" s="55">
        <f t="shared" si="145"/>
        <v>0</v>
      </c>
      <c r="AE455" s="55">
        <f t="shared" si="145"/>
        <v>0</v>
      </c>
      <c r="AF455" s="55">
        <f t="shared" si="145"/>
        <v>0</v>
      </c>
      <c r="AG455" s="55">
        <f t="shared" si="145"/>
        <v>0</v>
      </c>
      <c r="AH455" s="55">
        <f t="shared" si="145"/>
        <v>0</v>
      </c>
      <c r="AI455" s="55">
        <f>SUM(AI423:AI453)</f>
        <v>0</v>
      </c>
      <c r="AJ455" s="55">
        <f t="shared" si="145"/>
        <v>0</v>
      </c>
      <c r="AK455" s="56">
        <f t="shared" si="145"/>
        <v>0</v>
      </c>
    </row>
    <row r="456" spans="1:31" ht="16.5" customHeight="1">
      <c r="A456" s="253" t="s">
        <v>207</v>
      </c>
      <c r="B456" s="253"/>
      <c r="C456" s="253"/>
      <c r="D456" s="253"/>
      <c r="E456" s="253"/>
      <c r="F456" s="253"/>
      <c r="G456" s="253"/>
      <c r="H456" s="253"/>
      <c r="I456" s="253"/>
      <c r="J456" s="253"/>
      <c r="K456" s="253"/>
      <c r="L456" s="253"/>
      <c r="M456" s="253"/>
      <c r="N456" s="253"/>
      <c r="O456" s="253"/>
      <c r="P456" s="253"/>
      <c r="Q456" s="253"/>
      <c r="R456" s="253"/>
      <c r="S456" s="253"/>
      <c r="T456" s="253"/>
      <c r="U456" s="253"/>
      <c r="V456" s="253"/>
      <c r="W456" s="253"/>
      <c r="X456" s="253"/>
      <c r="Y456" s="253"/>
      <c r="Z456" s="253"/>
      <c r="AA456" s="253"/>
      <c r="AB456" s="253"/>
      <c r="AC456" s="253"/>
      <c r="AD456" s="253"/>
      <c r="AE456" s="253"/>
    </row>
  </sheetData>
  <sheetProtection sheet="1" formatCells="0"/>
  <mergeCells count="132">
    <mergeCell ref="AG307:AH307"/>
    <mergeCell ref="AG269:AH269"/>
    <mergeCell ref="AG231:AH231"/>
    <mergeCell ref="AG41:AH41"/>
    <mergeCell ref="AG3:AH3"/>
    <mergeCell ref="AG193:AH193"/>
    <mergeCell ref="AG155:AH155"/>
    <mergeCell ref="AG117:AH117"/>
    <mergeCell ref="AG79:AH79"/>
    <mergeCell ref="W77:AB77"/>
    <mergeCell ref="W115:AB115"/>
    <mergeCell ref="W153:AB153"/>
    <mergeCell ref="A265:I265"/>
    <mergeCell ref="A227:I227"/>
    <mergeCell ref="A117:C117"/>
    <mergeCell ref="K193:S193"/>
    <mergeCell ref="A189:I189"/>
    <mergeCell ref="A152:AE152"/>
    <mergeCell ref="A456:AE456"/>
    <mergeCell ref="A421:C421"/>
    <mergeCell ref="A417:I417"/>
    <mergeCell ref="A418:AE418"/>
    <mergeCell ref="W419:AB419"/>
    <mergeCell ref="K421:S421"/>
    <mergeCell ref="X421:X422"/>
    <mergeCell ref="AB421:AF421"/>
    <mergeCell ref="D421:J421"/>
    <mergeCell ref="W1:AB1"/>
    <mergeCell ref="AB3:AF3"/>
    <mergeCell ref="Y3:Z3"/>
    <mergeCell ref="A455:I455"/>
    <mergeCell ref="W305:AB305"/>
    <mergeCell ref="X345:X346"/>
    <mergeCell ref="X383:X384"/>
    <mergeCell ref="A379:I379"/>
    <mergeCell ref="AK3:AK4"/>
    <mergeCell ref="AB41:AF41"/>
    <mergeCell ref="AK41:AK42"/>
    <mergeCell ref="A3:C3"/>
    <mergeCell ref="K3:S3"/>
    <mergeCell ref="X3:X4"/>
    <mergeCell ref="W39:AB39"/>
    <mergeCell ref="K41:S41"/>
    <mergeCell ref="A37:I37"/>
    <mergeCell ref="AK79:AK80"/>
    <mergeCell ref="AK117:AK118"/>
    <mergeCell ref="A151:I151"/>
    <mergeCell ref="AB79:AF79"/>
    <mergeCell ref="A79:C79"/>
    <mergeCell ref="AB155:AF155"/>
    <mergeCell ref="W191:AB191"/>
    <mergeCell ref="Y193:Z193"/>
    <mergeCell ref="AK155:AK156"/>
    <mergeCell ref="AB193:AF193"/>
    <mergeCell ref="AK193:AK194"/>
    <mergeCell ref="A190:AE190"/>
    <mergeCell ref="A155:C155"/>
    <mergeCell ref="D193:J193"/>
    <mergeCell ref="AK269:AK270"/>
    <mergeCell ref="A228:AE228"/>
    <mergeCell ref="X193:X194"/>
    <mergeCell ref="AK231:AK232"/>
    <mergeCell ref="K231:S231"/>
    <mergeCell ref="AB231:AF231"/>
    <mergeCell ref="X231:X232"/>
    <mergeCell ref="W229:AB229"/>
    <mergeCell ref="Y231:Z231"/>
    <mergeCell ref="W267:AB267"/>
    <mergeCell ref="A269:C269"/>
    <mergeCell ref="A231:C231"/>
    <mergeCell ref="K269:S269"/>
    <mergeCell ref="X269:X270"/>
    <mergeCell ref="AB269:AF269"/>
    <mergeCell ref="A266:AE266"/>
    <mergeCell ref="AG345:AH345"/>
    <mergeCell ref="AK307:AK308"/>
    <mergeCell ref="AB345:AF345"/>
    <mergeCell ref="AK345:AK346"/>
    <mergeCell ref="W343:AB343"/>
    <mergeCell ref="X307:X308"/>
    <mergeCell ref="AB307:AF307"/>
    <mergeCell ref="A341:I341"/>
    <mergeCell ref="A342:AE342"/>
    <mergeCell ref="AK421:AK422"/>
    <mergeCell ref="Y421:Z421"/>
    <mergeCell ref="AG421:AH421"/>
    <mergeCell ref="W381:AB381"/>
    <mergeCell ref="AK383:AK384"/>
    <mergeCell ref="AB383:AF383"/>
    <mergeCell ref="A41:C41"/>
    <mergeCell ref="AG383:AH383"/>
    <mergeCell ref="A307:C307"/>
    <mergeCell ref="K307:S307"/>
    <mergeCell ref="D345:J345"/>
    <mergeCell ref="Y345:Z345"/>
    <mergeCell ref="Y383:Z383"/>
    <mergeCell ref="A380:AE380"/>
    <mergeCell ref="K345:S345"/>
    <mergeCell ref="A76:AE76"/>
    <mergeCell ref="D155:J155"/>
    <mergeCell ref="A113:I113"/>
    <mergeCell ref="A114:AE114"/>
    <mergeCell ref="K117:S117"/>
    <mergeCell ref="K155:S155"/>
    <mergeCell ref="AB117:AF117"/>
    <mergeCell ref="X117:X118"/>
    <mergeCell ref="X155:X156"/>
    <mergeCell ref="A383:C383"/>
    <mergeCell ref="Y79:Z79"/>
    <mergeCell ref="Y117:Z117"/>
    <mergeCell ref="Y155:Z155"/>
    <mergeCell ref="D383:J383"/>
    <mergeCell ref="A345:C345"/>
    <mergeCell ref="K383:S383"/>
    <mergeCell ref="D307:J307"/>
    <mergeCell ref="D231:J231"/>
    <mergeCell ref="A193:C193"/>
    <mergeCell ref="D3:J3"/>
    <mergeCell ref="D41:J41"/>
    <mergeCell ref="D79:J79"/>
    <mergeCell ref="D117:J117"/>
    <mergeCell ref="A38:AE38"/>
    <mergeCell ref="A75:I75"/>
    <mergeCell ref="X41:X42"/>
    <mergeCell ref="K79:S79"/>
    <mergeCell ref="X79:X80"/>
    <mergeCell ref="Y41:Z41"/>
    <mergeCell ref="Y307:Z307"/>
    <mergeCell ref="D269:J269"/>
    <mergeCell ref="A303:I303"/>
    <mergeCell ref="A304:AE304"/>
    <mergeCell ref="Y269:Z269"/>
  </mergeCells>
  <conditionalFormatting sqref="D1:J65536">
    <cfRule type="cellIs" priority="1" dxfId="0" operator="equal" stopIfTrue="1">
      <formula>"-"</formula>
    </cfRule>
  </conditionalFormatting>
  <dataValidations count="1">
    <dataValidation type="list" allowBlank="1" showInputMessage="1" sqref="D81:J110 D195:J224 D233:J263 D423:J453 D119:J149 D385:J413 D43:J73 D157:J187 D5:J34 D347:J377 D271:J300 D309:J339">
      <formula1>$AM$5:$AM$31</formula1>
    </dataValidation>
  </dataValidations>
  <printOptions horizontalCentered="1"/>
  <pageMargins left="0.7874015748031497" right="0.7874015748031497" top="0.7874015748031497" bottom="0.7874015748031497" header="0.5118110236220472" footer="0.5118110236220472"/>
  <pageSetup fitToHeight="12" fitToWidth="1" horizontalDpi="360" verticalDpi="360" orientation="landscape" paperSize="9" scale="82" r:id="rId1"/>
  <rowBreaks count="11" manualBreakCount="11">
    <brk id="38" max="255" man="1"/>
    <brk id="76" max="255" man="1"/>
    <brk id="114" max="255" man="1"/>
    <brk id="152" max="255" man="1"/>
    <brk id="190" max="255" man="1"/>
    <brk id="228" max="255" man="1"/>
    <brk id="266" max="255" man="1"/>
    <brk id="304" max="255" man="1"/>
    <brk id="342" max="255" man="1"/>
    <brk id="380" max="255" man="1"/>
    <brk id="418" max="255" man="1"/>
  </rowBreaks>
  <colBreaks count="1" manualBreakCount="1">
    <brk id="38" max="65535" man="1"/>
  </colBreaks>
</worksheet>
</file>

<file path=xl/worksheets/sheet4.xml><?xml version="1.0" encoding="utf-8"?>
<worksheet xmlns="http://schemas.openxmlformats.org/spreadsheetml/2006/main" xmlns:r="http://schemas.openxmlformats.org/officeDocument/2006/relationships">
  <sheetPr codeName="Sheet3">
    <pageSetUpPr fitToPage="1"/>
  </sheetPr>
  <dimension ref="A1:BG76"/>
  <sheetViews>
    <sheetView showZeros="0" zoomScale="75" zoomScaleNormal="75" zoomScalePageLayoutView="0" workbookViewId="0" topLeftCell="A1">
      <selection activeCell="A1" sqref="A1"/>
    </sheetView>
  </sheetViews>
  <sheetFormatPr defaultColWidth="9.00390625" defaultRowHeight="15" customHeight="1"/>
  <cols>
    <col min="1" max="2" width="4.625" style="75" customWidth="1"/>
    <col min="3" max="8" width="5.625" style="75" customWidth="1"/>
    <col min="9" max="9" width="5.625" style="76" customWidth="1"/>
    <col min="10" max="10" width="2.625" style="75" customWidth="1"/>
    <col min="11" max="12" width="4.625" style="75" customWidth="1"/>
    <col min="13" max="17" width="5.625" style="75" customWidth="1"/>
    <col min="18" max="18" width="5.625" style="76" customWidth="1"/>
    <col min="19" max="19" width="5.625" style="75" customWidth="1"/>
    <col min="20" max="20" width="2.625" style="75" customWidth="1"/>
    <col min="21" max="22" width="4.625" style="75" customWidth="1"/>
    <col min="23" max="26" width="5.625" style="75" customWidth="1"/>
    <col min="27" max="27" width="5.625" style="76" customWidth="1"/>
    <col min="28" max="29" width="5.625" style="75" customWidth="1"/>
    <col min="30" max="30" width="2.625" style="75" customWidth="1"/>
    <col min="31" max="32" width="4.625" style="75" customWidth="1"/>
    <col min="33" max="35" width="5.625" style="75" customWidth="1"/>
    <col min="36" max="36" width="5.625" style="76" customWidth="1"/>
    <col min="37" max="39" width="5.625" style="75" customWidth="1"/>
    <col min="40" max="40" width="2.625" style="75" customWidth="1"/>
    <col min="41" max="42" width="4.625" style="75" customWidth="1"/>
    <col min="43" max="44" width="5.625" style="75" customWidth="1"/>
    <col min="45" max="45" width="5.625" style="76" customWidth="1"/>
    <col min="46" max="49" width="5.625" style="75" customWidth="1"/>
    <col min="50" max="50" width="2.625" style="75" customWidth="1"/>
    <col min="51" max="52" width="4.625" style="75" customWidth="1"/>
    <col min="53" max="53" width="5.625" style="75" customWidth="1"/>
    <col min="54" max="59" width="5.625" style="76" customWidth="1"/>
    <col min="60" max="16384" width="9.00390625" style="76" customWidth="1"/>
  </cols>
  <sheetData>
    <row r="1" spans="2:59" ht="26.25" customHeight="1" thickBot="1">
      <c r="B1" s="74" t="s">
        <v>351</v>
      </c>
      <c r="I1" s="75"/>
      <c r="J1" s="76"/>
      <c r="K1" s="77"/>
      <c r="L1" s="77"/>
      <c r="M1" s="77"/>
      <c r="N1" s="77"/>
      <c r="O1" s="77"/>
      <c r="P1" s="77"/>
      <c r="Q1" s="77"/>
      <c r="R1" s="77"/>
      <c r="S1" s="77"/>
      <c r="T1" s="76"/>
      <c r="AA1" s="75"/>
      <c r="AD1" s="76"/>
      <c r="AE1" s="77"/>
      <c r="AF1" s="77"/>
      <c r="AG1" s="77"/>
      <c r="AH1" s="77"/>
      <c r="AI1" s="77"/>
      <c r="AJ1" s="77"/>
      <c r="AK1" s="77"/>
      <c r="AL1" s="77"/>
      <c r="AM1" s="77"/>
      <c r="AN1" s="76"/>
      <c r="AO1" s="305" t="str">
        <f>+'時間割入力表②'!E1</f>
        <v>○○立△△</v>
      </c>
      <c r="AP1" s="305"/>
      <c r="AQ1" s="305"/>
      <c r="AR1" s="305"/>
      <c r="AS1" s="305"/>
      <c r="AT1" s="305"/>
      <c r="AU1" s="305"/>
      <c r="AV1" s="305"/>
      <c r="AW1" s="305"/>
      <c r="AX1" s="59" t="s">
        <v>163</v>
      </c>
      <c r="AY1" s="25"/>
      <c r="AZ1" s="25"/>
      <c r="BA1" s="25"/>
      <c r="BB1" s="59" t="s">
        <v>73</v>
      </c>
      <c r="BC1" s="60">
        <f>+'時間割入力表②'!B2</f>
        <v>0</v>
      </c>
      <c r="BD1" s="59" t="s">
        <v>74</v>
      </c>
      <c r="BE1" s="59"/>
      <c r="BF1" s="60">
        <f>+IF('時間割入力表②'!D2="","",'時間割入力表②'!D2)</f>
      </c>
      <c r="BG1" s="59">
        <f>+IF(BF1="","","組")</f>
      </c>
    </row>
    <row r="2" spans="1:59" ht="16.5" customHeight="1">
      <c r="A2" s="293" t="s">
        <v>136</v>
      </c>
      <c r="B2" s="294"/>
      <c r="C2" s="301" t="s">
        <v>119</v>
      </c>
      <c r="D2" s="301"/>
      <c r="E2" s="301"/>
      <c r="F2" s="301"/>
      <c r="G2" s="301"/>
      <c r="H2" s="301"/>
      <c r="I2" s="302"/>
      <c r="J2" s="76"/>
      <c r="K2" s="293" t="s">
        <v>137</v>
      </c>
      <c r="L2" s="294"/>
      <c r="M2" s="249" t="s">
        <v>238</v>
      </c>
      <c r="N2" s="250"/>
      <c r="O2" s="250"/>
      <c r="P2" s="250"/>
      <c r="Q2" s="250"/>
      <c r="R2" s="250"/>
      <c r="S2" s="251"/>
      <c r="T2" s="76"/>
      <c r="U2" s="293" t="s">
        <v>138</v>
      </c>
      <c r="V2" s="294"/>
      <c r="W2" s="249" t="s">
        <v>238</v>
      </c>
      <c r="X2" s="250"/>
      <c r="Y2" s="250"/>
      <c r="Z2" s="250"/>
      <c r="AA2" s="250"/>
      <c r="AB2" s="250"/>
      <c r="AC2" s="251"/>
      <c r="AD2" s="76"/>
      <c r="AE2" s="293" t="s">
        <v>139</v>
      </c>
      <c r="AF2" s="294"/>
      <c r="AG2" s="249" t="s">
        <v>238</v>
      </c>
      <c r="AH2" s="250"/>
      <c r="AI2" s="250"/>
      <c r="AJ2" s="250"/>
      <c r="AK2" s="250"/>
      <c r="AL2" s="250"/>
      <c r="AM2" s="251"/>
      <c r="AN2" s="76"/>
      <c r="AO2" s="293" t="s">
        <v>144</v>
      </c>
      <c r="AP2" s="294"/>
      <c r="AQ2" s="249" t="s">
        <v>238</v>
      </c>
      <c r="AR2" s="250"/>
      <c r="AS2" s="250"/>
      <c r="AT2" s="250"/>
      <c r="AU2" s="250"/>
      <c r="AV2" s="250"/>
      <c r="AW2" s="251"/>
      <c r="AX2" s="76"/>
      <c r="AY2" s="369" t="s">
        <v>145</v>
      </c>
      <c r="AZ2" s="370"/>
      <c r="BA2" s="301" t="s">
        <v>238</v>
      </c>
      <c r="BB2" s="301"/>
      <c r="BC2" s="301"/>
      <c r="BD2" s="301"/>
      <c r="BE2" s="301"/>
      <c r="BF2" s="301"/>
      <c r="BG2" s="302"/>
    </row>
    <row r="3" spans="1:59" s="75" customFormat="1" ht="16.5" customHeight="1" thickBot="1">
      <c r="A3" s="163" t="s">
        <v>3</v>
      </c>
      <c r="B3" s="164" t="s">
        <v>52</v>
      </c>
      <c r="C3" s="165" t="s">
        <v>40</v>
      </c>
      <c r="D3" s="166" t="s">
        <v>41</v>
      </c>
      <c r="E3" s="166" t="s">
        <v>42</v>
      </c>
      <c r="F3" s="166" t="s">
        <v>43</v>
      </c>
      <c r="G3" s="166" t="s">
        <v>44</v>
      </c>
      <c r="H3" s="166" t="s">
        <v>45</v>
      </c>
      <c r="I3" s="167" t="s">
        <v>236</v>
      </c>
      <c r="J3" s="168"/>
      <c r="K3" s="163" t="s">
        <v>3</v>
      </c>
      <c r="L3" s="164" t="s">
        <v>52</v>
      </c>
      <c r="M3" s="165" t="s">
        <v>40</v>
      </c>
      <c r="N3" s="166" t="s">
        <v>41</v>
      </c>
      <c r="O3" s="166" t="s">
        <v>42</v>
      </c>
      <c r="P3" s="166" t="s">
        <v>43</v>
      </c>
      <c r="Q3" s="166" t="s">
        <v>44</v>
      </c>
      <c r="R3" s="166" t="s">
        <v>45</v>
      </c>
      <c r="S3" s="167" t="s">
        <v>236</v>
      </c>
      <c r="T3" s="168"/>
      <c r="U3" s="163" t="s">
        <v>3</v>
      </c>
      <c r="V3" s="164" t="s">
        <v>52</v>
      </c>
      <c r="W3" s="165" t="s">
        <v>40</v>
      </c>
      <c r="X3" s="166" t="s">
        <v>41</v>
      </c>
      <c r="Y3" s="166" t="s">
        <v>42</v>
      </c>
      <c r="Z3" s="166" t="s">
        <v>43</v>
      </c>
      <c r="AA3" s="166" t="s">
        <v>44</v>
      </c>
      <c r="AB3" s="166" t="s">
        <v>45</v>
      </c>
      <c r="AC3" s="167" t="s">
        <v>236</v>
      </c>
      <c r="AD3" s="168"/>
      <c r="AE3" s="163" t="s">
        <v>3</v>
      </c>
      <c r="AF3" s="164" t="s">
        <v>52</v>
      </c>
      <c r="AG3" s="165" t="s">
        <v>40</v>
      </c>
      <c r="AH3" s="166" t="s">
        <v>41</v>
      </c>
      <c r="AI3" s="166" t="s">
        <v>42</v>
      </c>
      <c r="AJ3" s="166" t="s">
        <v>43</v>
      </c>
      <c r="AK3" s="166" t="s">
        <v>44</v>
      </c>
      <c r="AL3" s="166" t="s">
        <v>45</v>
      </c>
      <c r="AM3" s="167" t="s">
        <v>236</v>
      </c>
      <c r="AN3" s="168"/>
      <c r="AO3" s="163" t="s">
        <v>3</v>
      </c>
      <c r="AP3" s="164" t="s">
        <v>52</v>
      </c>
      <c r="AQ3" s="165" t="s">
        <v>40</v>
      </c>
      <c r="AR3" s="166" t="s">
        <v>41</v>
      </c>
      <c r="AS3" s="166" t="s">
        <v>42</v>
      </c>
      <c r="AT3" s="166" t="s">
        <v>43</v>
      </c>
      <c r="AU3" s="166" t="s">
        <v>44</v>
      </c>
      <c r="AV3" s="166" t="s">
        <v>45</v>
      </c>
      <c r="AW3" s="167" t="s">
        <v>236</v>
      </c>
      <c r="AX3" s="168"/>
      <c r="AY3" s="163" t="s">
        <v>3</v>
      </c>
      <c r="AZ3" s="164" t="s">
        <v>52</v>
      </c>
      <c r="BA3" s="165" t="s">
        <v>40</v>
      </c>
      <c r="BB3" s="166" t="s">
        <v>41</v>
      </c>
      <c r="BC3" s="166" t="s">
        <v>42</v>
      </c>
      <c r="BD3" s="166" t="s">
        <v>43</v>
      </c>
      <c r="BE3" s="166" t="s">
        <v>44</v>
      </c>
      <c r="BF3" s="166" t="s">
        <v>45</v>
      </c>
      <c r="BG3" s="167" t="s">
        <v>236</v>
      </c>
    </row>
    <row r="4" spans="1:59" ht="16.5" customHeight="1">
      <c r="A4" s="169">
        <f>+'調整入力表③'!A5</f>
        <v>1</v>
      </c>
      <c r="B4" s="178" t="str">
        <f>+'調整入力表③'!B5</f>
        <v>木</v>
      </c>
      <c r="C4" s="174" t="str">
        <f>+'調整入力表③'!D5</f>
        <v>-</v>
      </c>
      <c r="D4" s="175" t="str">
        <f>+'調整入力表③'!E5</f>
        <v>-</v>
      </c>
      <c r="E4" s="175" t="str">
        <f>+'調整入力表③'!F5</f>
        <v>-</v>
      </c>
      <c r="F4" s="175" t="str">
        <f>+'調整入力表③'!G5</f>
        <v>-</v>
      </c>
      <c r="G4" s="175" t="str">
        <f>+'調整入力表③'!H5</f>
        <v>-</v>
      </c>
      <c r="H4" s="175" t="str">
        <f>+'調整入力表③'!I5</f>
        <v>-</v>
      </c>
      <c r="I4" s="176" t="str">
        <f>+'調整入力表③'!J5</f>
        <v>-</v>
      </c>
      <c r="J4" s="171"/>
      <c r="K4" s="169">
        <f>+'調整入力表③'!A43</f>
        <v>1</v>
      </c>
      <c r="L4" s="170" t="str">
        <f>+'調整入力表③'!B43</f>
        <v>土</v>
      </c>
      <c r="M4" s="174" t="str">
        <f>+'調整入力表③'!D43</f>
        <v>-</v>
      </c>
      <c r="N4" s="175" t="str">
        <f>+'調整入力表③'!E43</f>
        <v>-</v>
      </c>
      <c r="O4" s="175" t="str">
        <f>+'調整入力表③'!F43</f>
        <v>-</v>
      </c>
      <c r="P4" s="175" t="str">
        <f>+'調整入力表③'!G43</f>
        <v>-</v>
      </c>
      <c r="Q4" s="175" t="str">
        <f>+'調整入力表③'!H43</f>
        <v>-</v>
      </c>
      <c r="R4" s="175" t="str">
        <f>+'調整入力表③'!I43</f>
        <v>-</v>
      </c>
      <c r="S4" s="176" t="str">
        <f>+'調整入力表③'!J43</f>
        <v>-</v>
      </c>
      <c r="T4" s="171"/>
      <c r="U4" s="179">
        <f>+'調整入力表③'!A81</f>
        <v>1</v>
      </c>
      <c r="V4" s="180" t="str">
        <f>+'調整入力表③'!B81</f>
        <v>火</v>
      </c>
      <c r="W4" s="174">
        <f>+'調整入力表③'!D81</f>
        <v>0</v>
      </c>
      <c r="X4" s="175">
        <f>+'調整入力表③'!E81</f>
        <v>0</v>
      </c>
      <c r="Y4" s="175">
        <f>+'調整入力表③'!F81</f>
        <v>0</v>
      </c>
      <c r="Z4" s="175">
        <f>+'調整入力表③'!G81</f>
        <v>0</v>
      </c>
      <c r="AA4" s="175">
        <f>+'調整入力表③'!H81</f>
        <v>0</v>
      </c>
      <c r="AB4" s="175">
        <f>+'調整入力表③'!I81</f>
        <v>0</v>
      </c>
      <c r="AC4" s="176">
        <f>+'調整入力表③'!J81</f>
        <v>0</v>
      </c>
      <c r="AD4" s="171"/>
      <c r="AE4" s="172">
        <f>+'調整入力表③'!A119</f>
        <v>1</v>
      </c>
      <c r="AF4" s="180" t="str">
        <f>+'調整入力表③'!B119</f>
        <v>木</v>
      </c>
      <c r="AG4" s="174">
        <f>+'調整入力表③'!D119</f>
        <v>0</v>
      </c>
      <c r="AH4" s="175">
        <f>+'調整入力表③'!E119</f>
        <v>0</v>
      </c>
      <c r="AI4" s="175">
        <f>+'調整入力表③'!F119</f>
        <v>0</v>
      </c>
      <c r="AJ4" s="175">
        <f>+'調整入力表③'!G119</f>
        <v>0</v>
      </c>
      <c r="AK4" s="175">
        <f>+'調整入力表③'!H119</f>
        <v>0</v>
      </c>
      <c r="AL4" s="175">
        <f>+'調整入力表③'!I119</f>
        <v>0</v>
      </c>
      <c r="AM4" s="176">
        <f>+'調整入力表③'!J119</f>
        <v>0</v>
      </c>
      <c r="AN4" s="171"/>
      <c r="AO4" s="169">
        <f>+'調整入力表③'!A157</f>
        <v>1</v>
      </c>
      <c r="AP4" s="170" t="str">
        <f>+'調整入力表③'!B157</f>
        <v>日</v>
      </c>
      <c r="AQ4" s="174" t="str">
        <f>+'調整入力表③'!D157</f>
        <v>-</v>
      </c>
      <c r="AR4" s="175" t="str">
        <f>+'調整入力表③'!E157</f>
        <v>-</v>
      </c>
      <c r="AS4" s="175" t="str">
        <f>+'調整入力表③'!F157</f>
        <v>-</v>
      </c>
      <c r="AT4" s="175" t="str">
        <f>+'調整入力表③'!G157</f>
        <v>-</v>
      </c>
      <c r="AU4" s="175" t="str">
        <f>+'調整入力表③'!H157</f>
        <v>-</v>
      </c>
      <c r="AV4" s="175" t="str">
        <f>+'調整入力表③'!I157</f>
        <v>-</v>
      </c>
      <c r="AW4" s="176" t="str">
        <f>+'調整入力表③'!J157</f>
        <v>-</v>
      </c>
      <c r="AX4" s="171"/>
      <c r="AY4" s="179">
        <f>+'調整入力表③'!A195</f>
        <v>1</v>
      </c>
      <c r="AZ4" s="180" t="str">
        <f>+'調整入力表③'!B195</f>
        <v>水</v>
      </c>
      <c r="BA4" s="174">
        <f>+'調整入力表③'!D195</f>
        <v>0</v>
      </c>
      <c r="BB4" s="175">
        <f>+'調整入力表③'!E195</f>
        <v>0</v>
      </c>
      <c r="BC4" s="175">
        <f>+'調整入力表③'!F195</f>
        <v>0</v>
      </c>
      <c r="BD4" s="175">
        <f>+'調整入力表③'!G195</f>
        <v>0</v>
      </c>
      <c r="BE4" s="175">
        <f>+'調整入力表③'!H195</f>
        <v>0</v>
      </c>
      <c r="BF4" s="175">
        <f>+'調整入力表③'!I195</f>
        <v>0</v>
      </c>
      <c r="BG4" s="176">
        <f>+'調整入力表③'!J195</f>
        <v>0</v>
      </c>
    </row>
    <row r="5" spans="1:59" ht="16.5" customHeight="1">
      <c r="A5" s="177">
        <f>+'調整入力表③'!A6</f>
        <v>2</v>
      </c>
      <c r="B5" s="178" t="str">
        <f>+'調整入力表③'!B6</f>
        <v>金</v>
      </c>
      <c r="C5" s="181" t="str">
        <f>+'調整入力表③'!D6</f>
        <v>-</v>
      </c>
      <c r="D5" s="182" t="str">
        <f>+'調整入力表③'!E6</f>
        <v>-</v>
      </c>
      <c r="E5" s="182" t="str">
        <f>+'調整入力表③'!F6</f>
        <v>-</v>
      </c>
      <c r="F5" s="182" t="str">
        <f>+'調整入力表③'!G6</f>
        <v>-</v>
      </c>
      <c r="G5" s="182" t="str">
        <f>+'調整入力表③'!H6</f>
        <v>-</v>
      </c>
      <c r="H5" s="182" t="str">
        <f>+'調整入力表③'!I6</f>
        <v>-</v>
      </c>
      <c r="I5" s="183" t="str">
        <f>+'調整入力表③'!J6</f>
        <v>-</v>
      </c>
      <c r="J5" s="171"/>
      <c r="K5" s="177">
        <f>+'調整入力表③'!A44</f>
        <v>2</v>
      </c>
      <c r="L5" s="178" t="str">
        <f>+'調整入力表③'!B44</f>
        <v>日</v>
      </c>
      <c r="M5" s="181" t="str">
        <f>+'調整入力表③'!D44</f>
        <v>-</v>
      </c>
      <c r="N5" s="182" t="str">
        <f>+'調整入力表③'!E44</f>
        <v>-</v>
      </c>
      <c r="O5" s="182" t="str">
        <f>+'調整入力表③'!F44</f>
        <v>-</v>
      </c>
      <c r="P5" s="182" t="str">
        <f>+'調整入力表③'!G44</f>
        <v>-</v>
      </c>
      <c r="Q5" s="182" t="str">
        <f>+'調整入力表③'!H44</f>
        <v>-</v>
      </c>
      <c r="R5" s="182" t="str">
        <f>+'調整入力表③'!I44</f>
        <v>-</v>
      </c>
      <c r="S5" s="183" t="str">
        <f>+'調整入力表③'!J44</f>
        <v>-</v>
      </c>
      <c r="T5" s="171"/>
      <c r="U5" s="179">
        <f>+'調整入力表③'!A82</f>
        <v>2</v>
      </c>
      <c r="V5" s="180" t="str">
        <f>+'調整入力表③'!B82</f>
        <v>水</v>
      </c>
      <c r="W5" s="181">
        <f>+'調整入力表③'!D82</f>
        <v>0</v>
      </c>
      <c r="X5" s="182">
        <f>+'調整入力表③'!E82</f>
        <v>0</v>
      </c>
      <c r="Y5" s="182">
        <f>+'調整入力表③'!F82</f>
        <v>0</v>
      </c>
      <c r="Z5" s="182">
        <f>+'調整入力表③'!G82</f>
        <v>0</v>
      </c>
      <c r="AA5" s="182">
        <f>+'調整入力表③'!H82</f>
        <v>0</v>
      </c>
      <c r="AB5" s="182">
        <f>+'調整入力表③'!I82</f>
        <v>0</v>
      </c>
      <c r="AC5" s="183">
        <f>+'調整入力表③'!J82</f>
        <v>0</v>
      </c>
      <c r="AD5" s="171"/>
      <c r="AE5" s="179">
        <f>+'調整入力表③'!A120</f>
        <v>2</v>
      </c>
      <c r="AF5" s="180" t="str">
        <f>+'調整入力表③'!B120</f>
        <v>金</v>
      </c>
      <c r="AG5" s="181">
        <f>+'調整入力表③'!D120</f>
        <v>0</v>
      </c>
      <c r="AH5" s="182">
        <f>+'調整入力表③'!E120</f>
        <v>0</v>
      </c>
      <c r="AI5" s="182">
        <f>+'調整入力表③'!F120</f>
        <v>0</v>
      </c>
      <c r="AJ5" s="182">
        <f>+'調整入力表③'!G120</f>
        <v>0</v>
      </c>
      <c r="AK5" s="182">
        <f>+'調整入力表③'!H120</f>
        <v>0</v>
      </c>
      <c r="AL5" s="182">
        <f>+'調整入力表③'!I120</f>
        <v>0</v>
      </c>
      <c r="AM5" s="183">
        <f>+'調整入力表③'!J120</f>
        <v>0</v>
      </c>
      <c r="AN5" s="171"/>
      <c r="AO5" s="177">
        <f>+'調整入力表③'!A158</f>
        <v>2</v>
      </c>
      <c r="AP5" s="178" t="str">
        <f>+'調整入力表③'!B158</f>
        <v>月</v>
      </c>
      <c r="AQ5" s="181" t="str">
        <f>+'調整入力表③'!D158</f>
        <v>-</v>
      </c>
      <c r="AR5" s="182" t="str">
        <f>+'調整入力表③'!E158</f>
        <v>-</v>
      </c>
      <c r="AS5" s="182" t="str">
        <f>+'調整入力表③'!F158</f>
        <v>-</v>
      </c>
      <c r="AT5" s="182" t="str">
        <f>+'調整入力表③'!G158</f>
        <v>-</v>
      </c>
      <c r="AU5" s="182" t="str">
        <f>+'調整入力表③'!H158</f>
        <v>-</v>
      </c>
      <c r="AV5" s="182" t="str">
        <f>+'調整入力表③'!I158</f>
        <v>-</v>
      </c>
      <c r="AW5" s="183" t="str">
        <f>+'調整入力表③'!J158</f>
        <v>-</v>
      </c>
      <c r="AX5" s="171"/>
      <c r="AY5" s="179">
        <f>+'調整入力表③'!A196</f>
        <v>2</v>
      </c>
      <c r="AZ5" s="180" t="str">
        <f>+'調整入力表③'!B196</f>
        <v>木</v>
      </c>
      <c r="BA5" s="181">
        <f>+'調整入力表③'!D196</f>
        <v>0</v>
      </c>
      <c r="BB5" s="182">
        <f>+'調整入力表③'!E196</f>
        <v>0</v>
      </c>
      <c r="BC5" s="182">
        <f>+'調整入力表③'!F196</f>
        <v>0</v>
      </c>
      <c r="BD5" s="182">
        <f>+'調整入力表③'!G196</f>
        <v>0</v>
      </c>
      <c r="BE5" s="182">
        <f>+'調整入力表③'!H196</f>
        <v>0</v>
      </c>
      <c r="BF5" s="182">
        <f>+'調整入力表③'!I196</f>
        <v>0</v>
      </c>
      <c r="BG5" s="183">
        <f>+'調整入力表③'!J196</f>
        <v>0</v>
      </c>
    </row>
    <row r="6" spans="1:59" ht="16.5" customHeight="1">
      <c r="A6" s="177">
        <f>+'調整入力表③'!A7</f>
        <v>3</v>
      </c>
      <c r="B6" s="178" t="str">
        <f>+'調整入力表③'!B7</f>
        <v>土</v>
      </c>
      <c r="C6" s="181" t="str">
        <f>+'調整入力表③'!D7</f>
        <v>-</v>
      </c>
      <c r="D6" s="182" t="str">
        <f>+'調整入力表③'!E7</f>
        <v>-</v>
      </c>
      <c r="E6" s="182" t="str">
        <f>+'調整入力表③'!F7</f>
        <v>-</v>
      </c>
      <c r="F6" s="182" t="str">
        <f>+'調整入力表③'!G7</f>
        <v>-</v>
      </c>
      <c r="G6" s="182" t="str">
        <f>+'調整入力表③'!H7</f>
        <v>-</v>
      </c>
      <c r="H6" s="182" t="str">
        <f>+'調整入力表③'!I7</f>
        <v>-</v>
      </c>
      <c r="I6" s="183" t="str">
        <f>+'調整入力表③'!J7</f>
        <v>-</v>
      </c>
      <c r="J6" s="171"/>
      <c r="K6" s="177">
        <f>+'調整入力表③'!A45</f>
        <v>3</v>
      </c>
      <c r="L6" s="178" t="str">
        <f>+'調整入力表③'!B45</f>
        <v>月</v>
      </c>
      <c r="M6" s="181" t="str">
        <f>+'調整入力表③'!D45</f>
        <v>-</v>
      </c>
      <c r="N6" s="182" t="str">
        <f>+'調整入力表③'!E45</f>
        <v>-</v>
      </c>
      <c r="O6" s="182" t="str">
        <f>+'調整入力表③'!F45</f>
        <v>-</v>
      </c>
      <c r="P6" s="182" t="str">
        <f>+'調整入力表③'!G45</f>
        <v>-</v>
      </c>
      <c r="Q6" s="182" t="str">
        <f>+'調整入力表③'!H45</f>
        <v>-</v>
      </c>
      <c r="R6" s="182" t="str">
        <f>+'調整入力表③'!I45</f>
        <v>-</v>
      </c>
      <c r="S6" s="183" t="str">
        <f>+'調整入力表③'!J45</f>
        <v>-</v>
      </c>
      <c r="T6" s="171"/>
      <c r="U6" s="179">
        <f>+'調整入力表③'!A83</f>
        <v>3</v>
      </c>
      <c r="V6" s="180" t="str">
        <f>+'調整入力表③'!B83</f>
        <v>木</v>
      </c>
      <c r="W6" s="181">
        <f>+'調整入力表③'!D83</f>
        <v>0</v>
      </c>
      <c r="X6" s="182">
        <f>+'調整入力表③'!E83</f>
        <v>0</v>
      </c>
      <c r="Y6" s="182">
        <f>+'調整入力表③'!F83</f>
        <v>0</v>
      </c>
      <c r="Z6" s="182">
        <f>+'調整入力表③'!G83</f>
        <v>0</v>
      </c>
      <c r="AA6" s="182">
        <f>+'調整入力表③'!H83</f>
        <v>0</v>
      </c>
      <c r="AB6" s="182">
        <f>+'調整入力表③'!I83</f>
        <v>0</v>
      </c>
      <c r="AC6" s="183">
        <f>+'調整入力表③'!J83</f>
        <v>0</v>
      </c>
      <c r="AD6" s="171"/>
      <c r="AE6" s="177">
        <f>+'調整入力表③'!A121</f>
        <v>3</v>
      </c>
      <c r="AF6" s="178" t="str">
        <f>+'調整入力表③'!B121</f>
        <v>土</v>
      </c>
      <c r="AG6" s="181" t="str">
        <f>+'調整入力表③'!D121</f>
        <v>-</v>
      </c>
      <c r="AH6" s="182" t="str">
        <f>+'調整入力表③'!E121</f>
        <v>-</v>
      </c>
      <c r="AI6" s="182" t="str">
        <f>+'調整入力表③'!F121</f>
        <v>-</v>
      </c>
      <c r="AJ6" s="182" t="str">
        <f>+'調整入力表③'!G121</f>
        <v>-</v>
      </c>
      <c r="AK6" s="182" t="str">
        <f>+'調整入力表③'!H121</f>
        <v>-</v>
      </c>
      <c r="AL6" s="182" t="str">
        <f>+'調整入力表③'!I121</f>
        <v>-</v>
      </c>
      <c r="AM6" s="183" t="str">
        <f>+'調整入力表③'!J121</f>
        <v>-</v>
      </c>
      <c r="AN6" s="171"/>
      <c r="AO6" s="177">
        <f>+'調整入力表③'!A159</f>
        <v>3</v>
      </c>
      <c r="AP6" s="178" t="str">
        <f>+'調整入力表③'!B159</f>
        <v>火</v>
      </c>
      <c r="AQ6" s="181" t="str">
        <f>+'調整入力表③'!D159</f>
        <v>-</v>
      </c>
      <c r="AR6" s="182" t="str">
        <f>+'調整入力表③'!E159</f>
        <v>-</v>
      </c>
      <c r="AS6" s="182" t="str">
        <f>+'調整入力表③'!F159</f>
        <v>-</v>
      </c>
      <c r="AT6" s="182" t="str">
        <f>+'調整入力表③'!G159</f>
        <v>-</v>
      </c>
      <c r="AU6" s="182" t="str">
        <f>+'調整入力表③'!H159</f>
        <v>-</v>
      </c>
      <c r="AV6" s="182" t="str">
        <f>+'調整入力表③'!I159</f>
        <v>-</v>
      </c>
      <c r="AW6" s="183" t="str">
        <f>+'調整入力表③'!J159</f>
        <v>-</v>
      </c>
      <c r="AX6" s="171"/>
      <c r="AY6" s="179">
        <f>+'調整入力表③'!A197</f>
        <v>3</v>
      </c>
      <c r="AZ6" s="180" t="str">
        <f>+'調整入力表③'!B197</f>
        <v>金</v>
      </c>
      <c r="BA6" s="181">
        <f>+'調整入力表③'!D197</f>
        <v>0</v>
      </c>
      <c r="BB6" s="182">
        <f>+'調整入力表③'!E197</f>
        <v>0</v>
      </c>
      <c r="BC6" s="182">
        <f>+'調整入力表③'!F197</f>
        <v>0</v>
      </c>
      <c r="BD6" s="182">
        <f>+'調整入力表③'!G197</f>
        <v>0</v>
      </c>
      <c r="BE6" s="182">
        <f>+'調整入力表③'!H197</f>
        <v>0</v>
      </c>
      <c r="BF6" s="182">
        <f>+'調整入力表③'!I197</f>
        <v>0</v>
      </c>
      <c r="BG6" s="183">
        <f>+'調整入力表③'!J197</f>
        <v>0</v>
      </c>
    </row>
    <row r="7" spans="1:59" ht="16.5" customHeight="1">
      <c r="A7" s="177">
        <f>+'調整入力表③'!A8</f>
        <v>4</v>
      </c>
      <c r="B7" s="178" t="str">
        <f>+'調整入力表③'!B8</f>
        <v>日</v>
      </c>
      <c r="C7" s="181" t="str">
        <f>+'調整入力表③'!D8</f>
        <v>-</v>
      </c>
      <c r="D7" s="182" t="str">
        <f>+'調整入力表③'!E8</f>
        <v>-</v>
      </c>
      <c r="E7" s="182" t="str">
        <f>+'調整入力表③'!F8</f>
        <v>-</v>
      </c>
      <c r="F7" s="182" t="str">
        <f>+'調整入力表③'!G8</f>
        <v>-</v>
      </c>
      <c r="G7" s="182" t="str">
        <f>+'調整入力表③'!H8</f>
        <v>-</v>
      </c>
      <c r="H7" s="182" t="str">
        <f>+'調整入力表③'!I8</f>
        <v>-</v>
      </c>
      <c r="I7" s="183" t="str">
        <f>+'調整入力表③'!J8</f>
        <v>-</v>
      </c>
      <c r="J7" s="171"/>
      <c r="K7" s="177">
        <f>+'調整入力表③'!A46</f>
        <v>4</v>
      </c>
      <c r="L7" s="178" t="str">
        <f>+'調整入力表③'!B46</f>
        <v>火</v>
      </c>
      <c r="M7" s="181" t="str">
        <f>+'調整入力表③'!D46</f>
        <v>-</v>
      </c>
      <c r="N7" s="182" t="str">
        <f>+'調整入力表③'!E46</f>
        <v>-</v>
      </c>
      <c r="O7" s="182" t="str">
        <f>+'調整入力表③'!F46</f>
        <v>-</v>
      </c>
      <c r="P7" s="182" t="str">
        <f>+'調整入力表③'!G46</f>
        <v>-</v>
      </c>
      <c r="Q7" s="182" t="str">
        <f>+'調整入力表③'!H46</f>
        <v>-</v>
      </c>
      <c r="R7" s="182" t="str">
        <f>+'調整入力表③'!I46</f>
        <v>-</v>
      </c>
      <c r="S7" s="183" t="str">
        <f>+'調整入力表③'!J46</f>
        <v>-</v>
      </c>
      <c r="T7" s="171"/>
      <c r="U7" s="179">
        <f>+'調整入力表③'!A84</f>
        <v>4</v>
      </c>
      <c r="V7" s="180" t="str">
        <f>+'調整入力表③'!B84</f>
        <v>金</v>
      </c>
      <c r="W7" s="181">
        <f>+'調整入力表③'!D84</f>
        <v>0</v>
      </c>
      <c r="X7" s="182">
        <f>+'調整入力表③'!E84</f>
        <v>0</v>
      </c>
      <c r="Y7" s="182">
        <f>+'調整入力表③'!F84</f>
        <v>0</v>
      </c>
      <c r="Z7" s="182">
        <f>+'調整入力表③'!G84</f>
        <v>0</v>
      </c>
      <c r="AA7" s="182">
        <f>+'調整入力表③'!H84</f>
        <v>0</v>
      </c>
      <c r="AB7" s="182">
        <f>+'調整入力表③'!I84</f>
        <v>0</v>
      </c>
      <c r="AC7" s="183">
        <f>+'調整入力表③'!J84</f>
        <v>0</v>
      </c>
      <c r="AD7" s="171"/>
      <c r="AE7" s="177">
        <f>+'調整入力表③'!A122</f>
        <v>4</v>
      </c>
      <c r="AF7" s="178" t="str">
        <f>+'調整入力表③'!B122</f>
        <v>日</v>
      </c>
      <c r="AG7" s="181" t="str">
        <f>+'調整入力表③'!D122</f>
        <v>-</v>
      </c>
      <c r="AH7" s="182" t="str">
        <f>+'調整入力表③'!E122</f>
        <v>-</v>
      </c>
      <c r="AI7" s="182" t="str">
        <f>+'調整入力表③'!F122</f>
        <v>-</v>
      </c>
      <c r="AJ7" s="182" t="str">
        <f>+'調整入力表③'!G122</f>
        <v>-</v>
      </c>
      <c r="AK7" s="182" t="str">
        <f>+'調整入力表③'!H122</f>
        <v>-</v>
      </c>
      <c r="AL7" s="182" t="str">
        <f>+'調整入力表③'!I122</f>
        <v>-</v>
      </c>
      <c r="AM7" s="183" t="str">
        <f>+'調整入力表③'!J122</f>
        <v>-</v>
      </c>
      <c r="AN7" s="171"/>
      <c r="AO7" s="177">
        <f>+'調整入力表③'!A160</f>
        <v>4</v>
      </c>
      <c r="AP7" s="178" t="str">
        <f>+'調整入力表③'!B160</f>
        <v>水</v>
      </c>
      <c r="AQ7" s="181" t="str">
        <f>+'調整入力表③'!D160</f>
        <v>-</v>
      </c>
      <c r="AR7" s="182" t="str">
        <f>+'調整入力表③'!E160</f>
        <v>-</v>
      </c>
      <c r="AS7" s="182" t="str">
        <f>+'調整入力表③'!F160</f>
        <v>-</v>
      </c>
      <c r="AT7" s="182" t="str">
        <f>+'調整入力表③'!G160</f>
        <v>-</v>
      </c>
      <c r="AU7" s="182" t="str">
        <f>+'調整入力表③'!H160</f>
        <v>-</v>
      </c>
      <c r="AV7" s="182" t="str">
        <f>+'調整入力表③'!I160</f>
        <v>-</v>
      </c>
      <c r="AW7" s="183" t="str">
        <f>+'調整入力表③'!J160</f>
        <v>-</v>
      </c>
      <c r="AX7" s="171"/>
      <c r="AY7" s="177">
        <f>+'調整入力表③'!A198</f>
        <v>4</v>
      </c>
      <c r="AZ7" s="178" t="str">
        <f>+'調整入力表③'!B198</f>
        <v>土</v>
      </c>
      <c r="BA7" s="181" t="str">
        <f>+'調整入力表③'!D198</f>
        <v>-</v>
      </c>
      <c r="BB7" s="182" t="str">
        <f>+'調整入力表③'!E198</f>
        <v>-</v>
      </c>
      <c r="BC7" s="182" t="str">
        <f>+'調整入力表③'!F198</f>
        <v>-</v>
      </c>
      <c r="BD7" s="182" t="str">
        <f>+'調整入力表③'!G198</f>
        <v>-</v>
      </c>
      <c r="BE7" s="182" t="str">
        <f>+'調整入力表③'!H198</f>
        <v>-</v>
      </c>
      <c r="BF7" s="182" t="str">
        <f>+'調整入力表③'!I198</f>
        <v>-</v>
      </c>
      <c r="BG7" s="183" t="str">
        <f>+'調整入力表③'!J198</f>
        <v>-</v>
      </c>
    </row>
    <row r="8" spans="1:59" ht="16.5" customHeight="1">
      <c r="A8" s="177">
        <f>+'調整入力表③'!A9</f>
        <v>5</v>
      </c>
      <c r="B8" s="178" t="str">
        <f>+'調整入力表③'!B9</f>
        <v>月</v>
      </c>
      <c r="C8" s="181" t="str">
        <f>+'調整入力表③'!D9</f>
        <v>-</v>
      </c>
      <c r="D8" s="182" t="str">
        <f>+'調整入力表③'!E9</f>
        <v>-</v>
      </c>
      <c r="E8" s="182" t="str">
        <f>+'調整入力表③'!F9</f>
        <v>-</v>
      </c>
      <c r="F8" s="182" t="str">
        <f>+'調整入力表③'!G9</f>
        <v>-</v>
      </c>
      <c r="G8" s="182" t="str">
        <f>+'調整入力表③'!H9</f>
        <v>-</v>
      </c>
      <c r="H8" s="182" t="str">
        <f>+'調整入力表③'!I9</f>
        <v>-</v>
      </c>
      <c r="I8" s="183" t="str">
        <f>+'調整入力表③'!J9</f>
        <v>-</v>
      </c>
      <c r="J8" s="171"/>
      <c r="K8" s="177">
        <f>+'調整入力表③'!A47</f>
        <v>5</v>
      </c>
      <c r="L8" s="178" t="str">
        <f>+'調整入力表③'!B47</f>
        <v>水</v>
      </c>
      <c r="M8" s="181" t="str">
        <f>+'調整入力表③'!D47</f>
        <v>-</v>
      </c>
      <c r="N8" s="182" t="str">
        <f>+'調整入力表③'!E47</f>
        <v>-</v>
      </c>
      <c r="O8" s="182" t="str">
        <f>+'調整入力表③'!F47</f>
        <v>-</v>
      </c>
      <c r="P8" s="182" t="str">
        <f>+'調整入力表③'!G47</f>
        <v>-</v>
      </c>
      <c r="Q8" s="182" t="str">
        <f>+'調整入力表③'!H47</f>
        <v>-</v>
      </c>
      <c r="R8" s="182" t="str">
        <f>+'調整入力表③'!I47</f>
        <v>-</v>
      </c>
      <c r="S8" s="183" t="str">
        <f>+'調整入力表③'!J47</f>
        <v>-</v>
      </c>
      <c r="T8" s="171"/>
      <c r="U8" s="177">
        <f>+'調整入力表③'!A85</f>
        <v>5</v>
      </c>
      <c r="V8" s="178" t="str">
        <f>+'調整入力表③'!B85</f>
        <v>土</v>
      </c>
      <c r="W8" s="181" t="str">
        <f>+'調整入力表③'!D85</f>
        <v>-</v>
      </c>
      <c r="X8" s="182" t="str">
        <f>+'調整入力表③'!E85</f>
        <v>-</v>
      </c>
      <c r="Y8" s="182" t="str">
        <f>+'調整入力表③'!F85</f>
        <v>-</v>
      </c>
      <c r="Z8" s="182" t="str">
        <f>+'調整入力表③'!G85</f>
        <v>-</v>
      </c>
      <c r="AA8" s="182" t="str">
        <f>+'調整入力表③'!H85</f>
        <v>-</v>
      </c>
      <c r="AB8" s="182" t="str">
        <f>+'調整入力表③'!I85</f>
        <v>-</v>
      </c>
      <c r="AC8" s="183" t="str">
        <f>+'調整入力表③'!J85</f>
        <v>-</v>
      </c>
      <c r="AD8" s="171"/>
      <c r="AE8" s="179">
        <f>+'調整入力表③'!A123</f>
        <v>5</v>
      </c>
      <c r="AF8" s="180" t="str">
        <f>+'調整入力表③'!B123</f>
        <v>月</v>
      </c>
      <c r="AG8" s="181">
        <f>+'調整入力表③'!D123</f>
        <v>0</v>
      </c>
      <c r="AH8" s="182">
        <f>+'調整入力表③'!E123</f>
        <v>0</v>
      </c>
      <c r="AI8" s="182">
        <f>+'調整入力表③'!F123</f>
        <v>0</v>
      </c>
      <c r="AJ8" s="182">
        <f>+'調整入力表③'!G123</f>
        <v>0</v>
      </c>
      <c r="AK8" s="182">
        <f>+'調整入力表③'!H123</f>
        <v>0</v>
      </c>
      <c r="AL8" s="182">
        <f>+'調整入力表③'!I123</f>
        <v>0</v>
      </c>
      <c r="AM8" s="183">
        <f>+'調整入力表③'!J123</f>
        <v>0</v>
      </c>
      <c r="AN8" s="171"/>
      <c r="AO8" s="177">
        <f>+'調整入力表③'!A161</f>
        <v>5</v>
      </c>
      <c r="AP8" s="178" t="str">
        <f>+'調整入力表③'!B161</f>
        <v>木</v>
      </c>
      <c r="AQ8" s="181" t="str">
        <f>+'調整入力表③'!D161</f>
        <v>-</v>
      </c>
      <c r="AR8" s="182" t="str">
        <f>+'調整入力表③'!E161</f>
        <v>-</v>
      </c>
      <c r="AS8" s="182" t="str">
        <f>+'調整入力表③'!F161</f>
        <v>-</v>
      </c>
      <c r="AT8" s="182" t="str">
        <f>+'調整入力表③'!G161</f>
        <v>-</v>
      </c>
      <c r="AU8" s="182" t="str">
        <f>+'調整入力表③'!H161</f>
        <v>-</v>
      </c>
      <c r="AV8" s="182" t="str">
        <f>+'調整入力表③'!I161</f>
        <v>-</v>
      </c>
      <c r="AW8" s="183" t="str">
        <f>+'調整入力表③'!J161</f>
        <v>-</v>
      </c>
      <c r="AX8" s="171"/>
      <c r="AY8" s="177">
        <f>+'調整入力表③'!A199</f>
        <v>5</v>
      </c>
      <c r="AZ8" s="178" t="str">
        <f>+'調整入力表③'!B199</f>
        <v>日</v>
      </c>
      <c r="BA8" s="181" t="str">
        <f>+'調整入力表③'!D199</f>
        <v>-</v>
      </c>
      <c r="BB8" s="182" t="str">
        <f>+'調整入力表③'!E199</f>
        <v>-</v>
      </c>
      <c r="BC8" s="182" t="str">
        <f>+'調整入力表③'!F199</f>
        <v>-</v>
      </c>
      <c r="BD8" s="182" t="str">
        <f>+'調整入力表③'!G199</f>
        <v>-</v>
      </c>
      <c r="BE8" s="182" t="str">
        <f>+'調整入力表③'!H199</f>
        <v>-</v>
      </c>
      <c r="BF8" s="182" t="str">
        <f>+'調整入力表③'!I199</f>
        <v>-</v>
      </c>
      <c r="BG8" s="183" t="str">
        <f>+'調整入力表③'!J199</f>
        <v>-</v>
      </c>
    </row>
    <row r="9" spans="1:59" ht="16.5" customHeight="1">
      <c r="A9" s="177">
        <f>+'調整入力表③'!A10</f>
        <v>6</v>
      </c>
      <c r="B9" s="178" t="str">
        <f>+'調整入力表③'!B10</f>
        <v>火</v>
      </c>
      <c r="C9" s="181" t="str">
        <f>+'調整入力表③'!D10</f>
        <v>-</v>
      </c>
      <c r="D9" s="182" t="str">
        <f>+'調整入力表③'!E10</f>
        <v>-</v>
      </c>
      <c r="E9" s="182" t="str">
        <f>+'調整入力表③'!F10</f>
        <v>-</v>
      </c>
      <c r="F9" s="182" t="str">
        <f>+'調整入力表③'!G10</f>
        <v>-</v>
      </c>
      <c r="G9" s="182" t="str">
        <f>+'調整入力表③'!H10</f>
        <v>-</v>
      </c>
      <c r="H9" s="182" t="str">
        <f>+'調整入力表③'!I10</f>
        <v>-</v>
      </c>
      <c r="I9" s="183" t="str">
        <f>+'調整入力表③'!J10</f>
        <v>-</v>
      </c>
      <c r="J9" s="171"/>
      <c r="K9" s="179">
        <f>+'調整入力表③'!A48</f>
        <v>6</v>
      </c>
      <c r="L9" s="180" t="str">
        <f>+'調整入力表③'!B48</f>
        <v>木</v>
      </c>
      <c r="M9" s="181">
        <f>+'調整入力表③'!D48</f>
        <v>0</v>
      </c>
      <c r="N9" s="182">
        <f>+'調整入力表③'!E48</f>
        <v>0</v>
      </c>
      <c r="O9" s="182">
        <f>+'調整入力表③'!F48</f>
        <v>0</v>
      </c>
      <c r="P9" s="182">
        <f>+'調整入力表③'!G48</f>
        <v>0</v>
      </c>
      <c r="Q9" s="182">
        <f>+'調整入力表③'!H48</f>
        <v>0</v>
      </c>
      <c r="R9" s="182">
        <f>+'調整入力表③'!I48</f>
        <v>0</v>
      </c>
      <c r="S9" s="183">
        <f>+'調整入力表③'!J48</f>
        <v>0</v>
      </c>
      <c r="T9" s="171"/>
      <c r="U9" s="177">
        <f>+'調整入力表③'!A86</f>
        <v>6</v>
      </c>
      <c r="V9" s="178" t="str">
        <f>+'調整入力表③'!B86</f>
        <v>日</v>
      </c>
      <c r="W9" s="181" t="str">
        <f>+'調整入力表③'!D86</f>
        <v>-</v>
      </c>
      <c r="X9" s="182" t="str">
        <f>+'調整入力表③'!E86</f>
        <v>-</v>
      </c>
      <c r="Y9" s="182" t="str">
        <f>+'調整入力表③'!F86</f>
        <v>-</v>
      </c>
      <c r="Z9" s="182" t="str">
        <f>+'調整入力表③'!G86</f>
        <v>-</v>
      </c>
      <c r="AA9" s="182" t="str">
        <f>+'調整入力表③'!H86</f>
        <v>-</v>
      </c>
      <c r="AB9" s="182" t="str">
        <f>+'調整入力表③'!I86</f>
        <v>-</v>
      </c>
      <c r="AC9" s="183" t="str">
        <f>+'調整入力表③'!J86</f>
        <v>-</v>
      </c>
      <c r="AD9" s="171"/>
      <c r="AE9" s="179">
        <f>+'調整入力表③'!A124</f>
        <v>6</v>
      </c>
      <c r="AF9" s="180" t="str">
        <f>+'調整入力表③'!B124</f>
        <v>火</v>
      </c>
      <c r="AG9" s="181">
        <f>+'調整入力表③'!D124</f>
        <v>0</v>
      </c>
      <c r="AH9" s="182">
        <f>+'調整入力表③'!E124</f>
        <v>0</v>
      </c>
      <c r="AI9" s="182">
        <f>+'調整入力表③'!F124</f>
        <v>0</v>
      </c>
      <c r="AJ9" s="182">
        <f>+'調整入力表③'!G124</f>
        <v>0</v>
      </c>
      <c r="AK9" s="182">
        <f>+'調整入力表③'!H124</f>
        <v>0</v>
      </c>
      <c r="AL9" s="182">
        <f>+'調整入力表③'!I124</f>
        <v>0</v>
      </c>
      <c r="AM9" s="183">
        <f>+'調整入力表③'!J124</f>
        <v>0</v>
      </c>
      <c r="AN9" s="171"/>
      <c r="AO9" s="177">
        <f>+'調整入力表③'!A162</f>
        <v>6</v>
      </c>
      <c r="AP9" s="178" t="str">
        <f>+'調整入力表③'!B162</f>
        <v>金</v>
      </c>
      <c r="AQ9" s="181" t="str">
        <f>+'調整入力表③'!D162</f>
        <v>-</v>
      </c>
      <c r="AR9" s="182" t="str">
        <f>+'調整入力表③'!E162</f>
        <v>-</v>
      </c>
      <c r="AS9" s="182" t="str">
        <f>+'調整入力表③'!F162</f>
        <v>-</v>
      </c>
      <c r="AT9" s="182" t="str">
        <f>+'調整入力表③'!G162</f>
        <v>-</v>
      </c>
      <c r="AU9" s="182" t="str">
        <f>+'調整入力表③'!H162</f>
        <v>-</v>
      </c>
      <c r="AV9" s="182" t="str">
        <f>+'調整入力表③'!I162</f>
        <v>-</v>
      </c>
      <c r="AW9" s="183" t="str">
        <f>+'調整入力表③'!J162</f>
        <v>-</v>
      </c>
      <c r="AX9" s="171"/>
      <c r="AY9" s="179">
        <f>+'調整入力表③'!A200</f>
        <v>6</v>
      </c>
      <c r="AZ9" s="180" t="str">
        <f>+'調整入力表③'!B200</f>
        <v>月</v>
      </c>
      <c r="BA9" s="181">
        <f>+'調整入力表③'!D200</f>
        <v>0</v>
      </c>
      <c r="BB9" s="182">
        <f>+'調整入力表③'!E200</f>
        <v>0</v>
      </c>
      <c r="BC9" s="182">
        <f>+'調整入力表③'!F200</f>
        <v>0</v>
      </c>
      <c r="BD9" s="182">
        <f>+'調整入力表③'!G200</f>
        <v>0</v>
      </c>
      <c r="BE9" s="182">
        <f>+'調整入力表③'!H200</f>
        <v>0</v>
      </c>
      <c r="BF9" s="182">
        <f>+'調整入力表③'!I200</f>
        <v>0</v>
      </c>
      <c r="BG9" s="183">
        <f>+'調整入力表③'!J200</f>
        <v>0</v>
      </c>
    </row>
    <row r="10" spans="1:59" ht="16.5" customHeight="1">
      <c r="A10" s="179">
        <f>+'調整入力表③'!A11</f>
        <v>7</v>
      </c>
      <c r="B10" s="180" t="str">
        <f>+'調整入力表③'!B11</f>
        <v>水</v>
      </c>
      <c r="C10" s="181">
        <f>+'調整入力表③'!D11</f>
        <v>0</v>
      </c>
      <c r="D10" s="182">
        <f>+'調整入力表③'!E11</f>
        <v>0</v>
      </c>
      <c r="E10" s="182">
        <f>+'調整入力表③'!F11</f>
        <v>0</v>
      </c>
      <c r="F10" s="182">
        <f>+'調整入力表③'!G11</f>
        <v>0</v>
      </c>
      <c r="G10" s="182">
        <f>+'調整入力表③'!H11</f>
        <v>0</v>
      </c>
      <c r="H10" s="182">
        <f>+'調整入力表③'!I11</f>
        <v>0</v>
      </c>
      <c r="I10" s="183">
        <f>+'調整入力表③'!J11</f>
        <v>0</v>
      </c>
      <c r="J10" s="171"/>
      <c r="K10" s="179">
        <f>+'調整入力表③'!A49</f>
        <v>7</v>
      </c>
      <c r="L10" s="180" t="str">
        <f>+'調整入力表③'!B49</f>
        <v>金</v>
      </c>
      <c r="M10" s="181">
        <f>+'調整入力表③'!D49</f>
        <v>0</v>
      </c>
      <c r="N10" s="182">
        <f>+'調整入力表③'!E49</f>
        <v>0</v>
      </c>
      <c r="O10" s="182">
        <f>+'調整入力表③'!F49</f>
        <v>0</v>
      </c>
      <c r="P10" s="182">
        <f>+'調整入力表③'!G49</f>
        <v>0</v>
      </c>
      <c r="Q10" s="182">
        <f>+'調整入力表③'!H49</f>
        <v>0</v>
      </c>
      <c r="R10" s="182">
        <f>+'調整入力表③'!I49</f>
        <v>0</v>
      </c>
      <c r="S10" s="183">
        <f>+'調整入力表③'!J49</f>
        <v>0</v>
      </c>
      <c r="T10" s="171"/>
      <c r="U10" s="179">
        <f>+'調整入力表③'!A87</f>
        <v>7</v>
      </c>
      <c r="V10" s="180" t="str">
        <f>+'調整入力表③'!B87</f>
        <v>月</v>
      </c>
      <c r="W10" s="181">
        <f>+'調整入力表③'!D87</f>
        <v>0</v>
      </c>
      <c r="X10" s="182">
        <f>+'調整入力表③'!E87</f>
        <v>0</v>
      </c>
      <c r="Y10" s="182">
        <f>+'調整入力表③'!F87</f>
        <v>0</v>
      </c>
      <c r="Z10" s="182">
        <f>+'調整入力表③'!G87</f>
        <v>0</v>
      </c>
      <c r="AA10" s="182">
        <f>+'調整入力表③'!H87</f>
        <v>0</v>
      </c>
      <c r="AB10" s="182">
        <f>+'調整入力表③'!I87</f>
        <v>0</v>
      </c>
      <c r="AC10" s="183">
        <f>+'調整入力表③'!J87</f>
        <v>0</v>
      </c>
      <c r="AD10" s="171"/>
      <c r="AE10" s="179">
        <f>+'調整入力表③'!A125</f>
        <v>7</v>
      </c>
      <c r="AF10" s="180" t="str">
        <f>+'調整入力表③'!B125</f>
        <v>水</v>
      </c>
      <c r="AG10" s="181">
        <f>+'調整入力表③'!D125</f>
        <v>0</v>
      </c>
      <c r="AH10" s="182">
        <f>+'調整入力表③'!E125</f>
        <v>0</v>
      </c>
      <c r="AI10" s="182">
        <f>+'調整入力表③'!F125</f>
        <v>0</v>
      </c>
      <c r="AJ10" s="182">
        <f>+'調整入力表③'!G125</f>
        <v>0</v>
      </c>
      <c r="AK10" s="182">
        <f>+'調整入力表③'!H125</f>
        <v>0</v>
      </c>
      <c r="AL10" s="182">
        <f>+'調整入力表③'!I125</f>
        <v>0</v>
      </c>
      <c r="AM10" s="183">
        <f>+'調整入力表③'!J125</f>
        <v>0</v>
      </c>
      <c r="AN10" s="171"/>
      <c r="AO10" s="177">
        <f>+'調整入力表③'!A163</f>
        <v>7</v>
      </c>
      <c r="AP10" s="178" t="str">
        <f>+'調整入力表③'!B163</f>
        <v>土</v>
      </c>
      <c r="AQ10" s="181" t="str">
        <f>+'調整入力表③'!D163</f>
        <v>-</v>
      </c>
      <c r="AR10" s="182" t="str">
        <f>+'調整入力表③'!E163</f>
        <v>-</v>
      </c>
      <c r="AS10" s="182" t="str">
        <f>+'調整入力表③'!F163</f>
        <v>-</v>
      </c>
      <c r="AT10" s="182" t="str">
        <f>+'調整入力表③'!G163</f>
        <v>-</v>
      </c>
      <c r="AU10" s="182" t="str">
        <f>+'調整入力表③'!H163</f>
        <v>-</v>
      </c>
      <c r="AV10" s="182" t="str">
        <f>+'調整入力表③'!I163</f>
        <v>-</v>
      </c>
      <c r="AW10" s="183" t="str">
        <f>+'調整入力表③'!J163</f>
        <v>-</v>
      </c>
      <c r="AX10" s="171"/>
      <c r="AY10" s="179">
        <f>+'調整入力表③'!A201</f>
        <v>7</v>
      </c>
      <c r="AZ10" s="180" t="str">
        <f>+'調整入力表③'!B201</f>
        <v>火</v>
      </c>
      <c r="BA10" s="181">
        <f>+'調整入力表③'!D201</f>
        <v>0</v>
      </c>
      <c r="BB10" s="182">
        <f>+'調整入力表③'!E201</f>
        <v>0</v>
      </c>
      <c r="BC10" s="182">
        <f>+'調整入力表③'!F201</f>
        <v>0</v>
      </c>
      <c r="BD10" s="182">
        <f>+'調整入力表③'!G201</f>
        <v>0</v>
      </c>
      <c r="BE10" s="182">
        <f>+'調整入力表③'!H201</f>
        <v>0</v>
      </c>
      <c r="BF10" s="182">
        <f>+'調整入力表③'!I201</f>
        <v>0</v>
      </c>
      <c r="BG10" s="183">
        <f>+'調整入力表③'!J201</f>
        <v>0</v>
      </c>
    </row>
    <row r="11" spans="1:59" ht="16.5" customHeight="1">
      <c r="A11" s="179">
        <f>+'調整入力表③'!A12</f>
        <v>8</v>
      </c>
      <c r="B11" s="180" t="str">
        <f>+'調整入力表③'!B12</f>
        <v>木</v>
      </c>
      <c r="C11" s="181">
        <f>+'調整入力表③'!D12</f>
        <v>0</v>
      </c>
      <c r="D11" s="182">
        <f>+'調整入力表③'!E12</f>
        <v>0</v>
      </c>
      <c r="E11" s="182">
        <f>+'調整入力表③'!F12</f>
        <v>0</v>
      </c>
      <c r="F11" s="182">
        <f>+'調整入力表③'!G12</f>
        <v>0</v>
      </c>
      <c r="G11" s="182">
        <f>+'調整入力表③'!H12</f>
        <v>0</v>
      </c>
      <c r="H11" s="182">
        <f>+'調整入力表③'!I12</f>
        <v>0</v>
      </c>
      <c r="I11" s="183">
        <f>+'調整入力表③'!J12</f>
        <v>0</v>
      </c>
      <c r="J11" s="171"/>
      <c r="K11" s="177">
        <f>+'調整入力表③'!A50</f>
        <v>8</v>
      </c>
      <c r="L11" s="178" t="str">
        <f>+'調整入力表③'!B50</f>
        <v>土</v>
      </c>
      <c r="M11" s="181" t="str">
        <f>+'調整入力表③'!D50</f>
        <v>-</v>
      </c>
      <c r="N11" s="182" t="str">
        <f>+'調整入力表③'!E50</f>
        <v>-</v>
      </c>
      <c r="O11" s="182" t="str">
        <f>+'調整入力表③'!F50</f>
        <v>-</v>
      </c>
      <c r="P11" s="182" t="str">
        <f>+'調整入力表③'!G50</f>
        <v>-</v>
      </c>
      <c r="Q11" s="182" t="str">
        <f>+'調整入力表③'!H50</f>
        <v>-</v>
      </c>
      <c r="R11" s="182" t="str">
        <f>+'調整入力表③'!I50</f>
        <v>-</v>
      </c>
      <c r="S11" s="183" t="str">
        <f>+'調整入力表③'!J50</f>
        <v>-</v>
      </c>
      <c r="T11" s="171"/>
      <c r="U11" s="179">
        <f>+'調整入力表③'!A88</f>
        <v>8</v>
      </c>
      <c r="V11" s="180" t="str">
        <f>+'調整入力表③'!B88</f>
        <v>火</v>
      </c>
      <c r="W11" s="181">
        <f>+'調整入力表③'!D88</f>
        <v>0</v>
      </c>
      <c r="X11" s="182">
        <f>+'調整入力表③'!E88</f>
        <v>0</v>
      </c>
      <c r="Y11" s="182">
        <f>+'調整入力表③'!F88</f>
        <v>0</v>
      </c>
      <c r="Z11" s="182">
        <f>+'調整入力表③'!G88</f>
        <v>0</v>
      </c>
      <c r="AA11" s="182">
        <f>+'調整入力表③'!H88</f>
        <v>0</v>
      </c>
      <c r="AB11" s="182">
        <f>+'調整入力表③'!I88</f>
        <v>0</v>
      </c>
      <c r="AC11" s="183">
        <f>+'調整入力表③'!J88</f>
        <v>0</v>
      </c>
      <c r="AD11" s="171"/>
      <c r="AE11" s="179">
        <f>+'調整入力表③'!A126</f>
        <v>8</v>
      </c>
      <c r="AF11" s="180" t="str">
        <f>+'調整入力表③'!B126</f>
        <v>木</v>
      </c>
      <c r="AG11" s="181">
        <f>+'調整入力表③'!D126</f>
        <v>0</v>
      </c>
      <c r="AH11" s="182">
        <f>+'調整入力表③'!E126</f>
        <v>0</v>
      </c>
      <c r="AI11" s="182">
        <f>+'調整入力表③'!F126</f>
        <v>0</v>
      </c>
      <c r="AJ11" s="182">
        <f>+'調整入力表③'!G126</f>
        <v>0</v>
      </c>
      <c r="AK11" s="182">
        <f>+'調整入力表③'!H126</f>
        <v>0</v>
      </c>
      <c r="AL11" s="182">
        <f>+'調整入力表③'!I126</f>
        <v>0</v>
      </c>
      <c r="AM11" s="183">
        <f>+'調整入力表③'!J126</f>
        <v>0</v>
      </c>
      <c r="AN11" s="171"/>
      <c r="AO11" s="177">
        <f>+'調整入力表③'!A164</f>
        <v>8</v>
      </c>
      <c r="AP11" s="178" t="str">
        <f>+'調整入力表③'!B164</f>
        <v>日</v>
      </c>
      <c r="AQ11" s="181" t="str">
        <f>+'調整入力表③'!D164</f>
        <v>-</v>
      </c>
      <c r="AR11" s="182" t="str">
        <f>+'調整入力表③'!E164</f>
        <v>-</v>
      </c>
      <c r="AS11" s="182" t="str">
        <f>+'調整入力表③'!F164</f>
        <v>-</v>
      </c>
      <c r="AT11" s="182" t="str">
        <f>+'調整入力表③'!G164</f>
        <v>-</v>
      </c>
      <c r="AU11" s="182" t="str">
        <f>+'調整入力表③'!H164</f>
        <v>-</v>
      </c>
      <c r="AV11" s="182" t="str">
        <f>+'調整入力表③'!I164</f>
        <v>-</v>
      </c>
      <c r="AW11" s="183" t="str">
        <f>+'調整入力表③'!J164</f>
        <v>-</v>
      </c>
      <c r="AX11" s="171"/>
      <c r="AY11" s="179">
        <f>+'調整入力表③'!A202</f>
        <v>8</v>
      </c>
      <c r="AZ11" s="180" t="str">
        <f>+'調整入力表③'!B202</f>
        <v>水</v>
      </c>
      <c r="BA11" s="181">
        <f>+'調整入力表③'!D202</f>
        <v>0</v>
      </c>
      <c r="BB11" s="182">
        <f>+'調整入力表③'!E202</f>
        <v>0</v>
      </c>
      <c r="BC11" s="182">
        <f>+'調整入力表③'!F202</f>
        <v>0</v>
      </c>
      <c r="BD11" s="182">
        <f>+'調整入力表③'!G202</f>
        <v>0</v>
      </c>
      <c r="BE11" s="182">
        <f>+'調整入力表③'!H202</f>
        <v>0</v>
      </c>
      <c r="BF11" s="182">
        <f>+'調整入力表③'!I202</f>
        <v>0</v>
      </c>
      <c r="BG11" s="183">
        <f>+'調整入力表③'!J202</f>
        <v>0</v>
      </c>
    </row>
    <row r="12" spans="1:59" ht="16.5" customHeight="1">
      <c r="A12" s="179">
        <f>+'調整入力表③'!A13</f>
        <v>9</v>
      </c>
      <c r="B12" s="180" t="str">
        <f>+'調整入力表③'!B13</f>
        <v>金</v>
      </c>
      <c r="C12" s="181">
        <f>+'調整入力表③'!D13</f>
        <v>0</v>
      </c>
      <c r="D12" s="182">
        <f>+'調整入力表③'!E13</f>
        <v>0</v>
      </c>
      <c r="E12" s="182">
        <f>+'調整入力表③'!F13</f>
        <v>0</v>
      </c>
      <c r="F12" s="182">
        <f>+'調整入力表③'!G13</f>
        <v>0</v>
      </c>
      <c r="G12" s="182">
        <f>+'調整入力表③'!H13</f>
        <v>0</v>
      </c>
      <c r="H12" s="182">
        <f>+'調整入力表③'!I13</f>
        <v>0</v>
      </c>
      <c r="I12" s="183">
        <f>+'調整入力表③'!J13</f>
        <v>0</v>
      </c>
      <c r="J12" s="171"/>
      <c r="K12" s="177">
        <f>+'調整入力表③'!A51</f>
        <v>9</v>
      </c>
      <c r="L12" s="178" t="str">
        <f>+'調整入力表③'!B51</f>
        <v>日</v>
      </c>
      <c r="M12" s="181" t="str">
        <f>+'調整入力表③'!D51</f>
        <v>-</v>
      </c>
      <c r="N12" s="182" t="str">
        <f>+'調整入力表③'!E51</f>
        <v>-</v>
      </c>
      <c r="O12" s="182" t="str">
        <f>+'調整入力表③'!F51</f>
        <v>-</v>
      </c>
      <c r="P12" s="182" t="str">
        <f>+'調整入力表③'!G51</f>
        <v>-</v>
      </c>
      <c r="Q12" s="182" t="str">
        <f>+'調整入力表③'!H51</f>
        <v>-</v>
      </c>
      <c r="R12" s="182" t="str">
        <f>+'調整入力表③'!I51</f>
        <v>-</v>
      </c>
      <c r="S12" s="183" t="str">
        <f>+'調整入力表③'!J51</f>
        <v>-</v>
      </c>
      <c r="T12" s="171"/>
      <c r="U12" s="179">
        <f>+'調整入力表③'!A89</f>
        <v>9</v>
      </c>
      <c r="V12" s="180" t="str">
        <f>+'調整入力表③'!B89</f>
        <v>水</v>
      </c>
      <c r="W12" s="181">
        <f>+'調整入力表③'!D89</f>
        <v>0</v>
      </c>
      <c r="X12" s="182">
        <f>+'調整入力表③'!E89</f>
        <v>0</v>
      </c>
      <c r="Y12" s="182">
        <f>+'調整入力表③'!F89</f>
        <v>0</v>
      </c>
      <c r="Z12" s="182">
        <f>+'調整入力表③'!G89</f>
        <v>0</v>
      </c>
      <c r="AA12" s="182">
        <f>+'調整入力表③'!H89</f>
        <v>0</v>
      </c>
      <c r="AB12" s="182">
        <f>+'調整入力表③'!I89</f>
        <v>0</v>
      </c>
      <c r="AC12" s="183">
        <f>+'調整入力表③'!J89</f>
        <v>0</v>
      </c>
      <c r="AD12" s="171"/>
      <c r="AE12" s="179">
        <f>+'調整入力表③'!A127</f>
        <v>9</v>
      </c>
      <c r="AF12" s="180" t="str">
        <f>+'調整入力表③'!B127</f>
        <v>金</v>
      </c>
      <c r="AG12" s="181">
        <f>+'調整入力表③'!D127</f>
        <v>0</v>
      </c>
      <c r="AH12" s="182">
        <f>+'調整入力表③'!E127</f>
        <v>0</v>
      </c>
      <c r="AI12" s="182">
        <f>+'調整入力表③'!F127</f>
        <v>0</v>
      </c>
      <c r="AJ12" s="182">
        <f>+'調整入力表③'!G127</f>
        <v>0</v>
      </c>
      <c r="AK12" s="182">
        <f>+'調整入力表③'!H127</f>
        <v>0</v>
      </c>
      <c r="AL12" s="182">
        <f>+'調整入力表③'!I127</f>
        <v>0</v>
      </c>
      <c r="AM12" s="183">
        <f>+'調整入力表③'!J127</f>
        <v>0</v>
      </c>
      <c r="AN12" s="171"/>
      <c r="AO12" s="177">
        <f>+'調整入力表③'!A165</f>
        <v>9</v>
      </c>
      <c r="AP12" s="178" t="str">
        <f>+'調整入力表③'!B165</f>
        <v>月</v>
      </c>
      <c r="AQ12" s="181" t="str">
        <f>+'調整入力表③'!D165</f>
        <v>-</v>
      </c>
      <c r="AR12" s="182" t="str">
        <f>+'調整入力表③'!E165</f>
        <v>-</v>
      </c>
      <c r="AS12" s="182" t="str">
        <f>+'調整入力表③'!F165</f>
        <v>-</v>
      </c>
      <c r="AT12" s="182" t="str">
        <f>+'調整入力表③'!G165</f>
        <v>-</v>
      </c>
      <c r="AU12" s="182" t="str">
        <f>+'調整入力表③'!H165</f>
        <v>-</v>
      </c>
      <c r="AV12" s="182" t="str">
        <f>+'調整入力表③'!I165</f>
        <v>-</v>
      </c>
      <c r="AW12" s="183" t="str">
        <f>+'調整入力表③'!J165</f>
        <v>-</v>
      </c>
      <c r="AX12" s="171"/>
      <c r="AY12" s="179">
        <f>+'調整入力表③'!A203</f>
        <v>9</v>
      </c>
      <c r="AZ12" s="180" t="str">
        <f>+'調整入力表③'!B203</f>
        <v>木</v>
      </c>
      <c r="BA12" s="181">
        <f>+'調整入力表③'!D203</f>
        <v>0</v>
      </c>
      <c r="BB12" s="182">
        <f>+'調整入力表③'!E203</f>
        <v>0</v>
      </c>
      <c r="BC12" s="182">
        <f>+'調整入力表③'!F203</f>
        <v>0</v>
      </c>
      <c r="BD12" s="182">
        <f>+'調整入力表③'!G203</f>
        <v>0</v>
      </c>
      <c r="BE12" s="182">
        <f>+'調整入力表③'!H203</f>
        <v>0</v>
      </c>
      <c r="BF12" s="182">
        <f>+'調整入力表③'!I203</f>
        <v>0</v>
      </c>
      <c r="BG12" s="183">
        <f>+'調整入力表③'!J203</f>
        <v>0</v>
      </c>
    </row>
    <row r="13" spans="1:59" ht="16.5" customHeight="1">
      <c r="A13" s="177">
        <f>+'調整入力表③'!A14</f>
        <v>10</v>
      </c>
      <c r="B13" s="178" t="str">
        <f>+'調整入力表③'!B14</f>
        <v>土</v>
      </c>
      <c r="C13" s="181" t="str">
        <f>+'調整入力表③'!D14</f>
        <v>-</v>
      </c>
      <c r="D13" s="182" t="str">
        <f>+'調整入力表③'!E14</f>
        <v>-</v>
      </c>
      <c r="E13" s="182" t="str">
        <f>+'調整入力表③'!F14</f>
        <v>-</v>
      </c>
      <c r="F13" s="182" t="str">
        <f>+'調整入力表③'!G14</f>
        <v>-</v>
      </c>
      <c r="G13" s="182" t="str">
        <f>+'調整入力表③'!H14</f>
        <v>-</v>
      </c>
      <c r="H13" s="182" t="str">
        <f>+'調整入力表③'!I14</f>
        <v>-</v>
      </c>
      <c r="I13" s="183" t="str">
        <f>+'調整入力表③'!J14</f>
        <v>-</v>
      </c>
      <c r="J13" s="171"/>
      <c r="K13" s="179">
        <f>+'調整入力表③'!A52</f>
        <v>10</v>
      </c>
      <c r="L13" s="180" t="str">
        <f>+'調整入力表③'!B52</f>
        <v>月</v>
      </c>
      <c r="M13" s="181">
        <f>+'調整入力表③'!D52</f>
        <v>0</v>
      </c>
      <c r="N13" s="182">
        <f>+'調整入力表③'!E52</f>
        <v>0</v>
      </c>
      <c r="O13" s="182">
        <f>+'調整入力表③'!F52</f>
        <v>0</v>
      </c>
      <c r="P13" s="182">
        <f>+'調整入力表③'!G52</f>
        <v>0</v>
      </c>
      <c r="Q13" s="182">
        <f>+'調整入力表③'!H52</f>
        <v>0</v>
      </c>
      <c r="R13" s="182">
        <f>+'調整入力表③'!I52</f>
        <v>0</v>
      </c>
      <c r="S13" s="183">
        <f>+'調整入力表③'!J52</f>
        <v>0</v>
      </c>
      <c r="T13" s="171"/>
      <c r="U13" s="179">
        <f>+'調整入力表③'!A90</f>
        <v>10</v>
      </c>
      <c r="V13" s="180" t="str">
        <f>+'調整入力表③'!B90</f>
        <v>木</v>
      </c>
      <c r="W13" s="181">
        <f>+'調整入力表③'!D90</f>
        <v>0</v>
      </c>
      <c r="X13" s="182">
        <f>+'調整入力表③'!E90</f>
        <v>0</v>
      </c>
      <c r="Y13" s="182">
        <f>+'調整入力表③'!F90</f>
        <v>0</v>
      </c>
      <c r="Z13" s="182">
        <f>+'調整入力表③'!G90</f>
        <v>0</v>
      </c>
      <c r="AA13" s="182">
        <f>+'調整入力表③'!H90</f>
        <v>0</v>
      </c>
      <c r="AB13" s="182">
        <f>+'調整入力表③'!I90</f>
        <v>0</v>
      </c>
      <c r="AC13" s="183">
        <f>+'調整入力表③'!J90</f>
        <v>0</v>
      </c>
      <c r="AD13" s="171"/>
      <c r="AE13" s="177">
        <f>+'調整入力表③'!A128</f>
        <v>10</v>
      </c>
      <c r="AF13" s="178" t="str">
        <f>+'調整入力表③'!B128</f>
        <v>土</v>
      </c>
      <c r="AG13" s="181" t="str">
        <f>+'調整入力表③'!D128</f>
        <v>-</v>
      </c>
      <c r="AH13" s="182" t="str">
        <f>+'調整入力表③'!E128</f>
        <v>-</v>
      </c>
      <c r="AI13" s="182" t="str">
        <f>+'調整入力表③'!F128</f>
        <v>-</v>
      </c>
      <c r="AJ13" s="182" t="str">
        <f>+'調整入力表③'!G128</f>
        <v>-</v>
      </c>
      <c r="AK13" s="182" t="str">
        <f>+'調整入力表③'!H128</f>
        <v>-</v>
      </c>
      <c r="AL13" s="182" t="str">
        <f>+'調整入力表③'!I128</f>
        <v>-</v>
      </c>
      <c r="AM13" s="183" t="str">
        <f>+'調整入力表③'!J128</f>
        <v>-</v>
      </c>
      <c r="AN13" s="171"/>
      <c r="AO13" s="177">
        <f>+'調整入力表③'!A166</f>
        <v>10</v>
      </c>
      <c r="AP13" s="178" t="str">
        <f>+'調整入力表③'!B166</f>
        <v>火</v>
      </c>
      <c r="AQ13" s="181" t="str">
        <f>+'調整入力表③'!D166</f>
        <v>-</v>
      </c>
      <c r="AR13" s="182" t="str">
        <f>+'調整入力表③'!E166</f>
        <v>-</v>
      </c>
      <c r="AS13" s="182" t="str">
        <f>+'調整入力表③'!F166</f>
        <v>-</v>
      </c>
      <c r="AT13" s="182" t="str">
        <f>+'調整入力表③'!G166</f>
        <v>-</v>
      </c>
      <c r="AU13" s="182" t="str">
        <f>+'調整入力表③'!H166</f>
        <v>-</v>
      </c>
      <c r="AV13" s="182" t="str">
        <f>+'調整入力表③'!I166</f>
        <v>-</v>
      </c>
      <c r="AW13" s="183" t="str">
        <f>+'調整入力表③'!J166</f>
        <v>-</v>
      </c>
      <c r="AX13" s="171"/>
      <c r="AY13" s="179">
        <f>+'調整入力表③'!A204</f>
        <v>10</v>
      </c>
      <c r="AZ13" s="180" t="str">
        <f>+'調整入力表③'!B204</f>
        <v>金</v>
      </c>
      <c r="BA13" s="181">
        <f>+'調整入力表③'!D204</f>
        <v>0</v>
      </c>
      <c r="BB13" s="182">
        <f>+'調整入力表③'!E204</f>
        <v>0</v>
      </c>
      <c r="BC13" s="182">
        <f>+'調整入力表③'!F204</f>
        <v>0</v>
      </c>
      <c r="BD13" s="182">
        <f>+'調整入力表③'!G204</f>
        <v>0</v>
      </c>
      <c r="BE13" s="182">
        <f>+'調整入力表③'!H204</f>
        <v>0</v>
      </c>
      <c r="BF13" s="182">
        <f>+'調整入力表③'!I204</f>
        <v>0</v>
      </c>
      <c r="BG13" s="183">
        <f>+'調整入力表③'!J204</f>
        <v>0</v>
      </c>
    </row>
    <row r="14" spans="1:59" ht="16.5" customHeight="1">
      <c r="A14" s="177">
        <f>+'調整入力表③'!A15</f>
        <v>11</v>
      </c>
      <c r="B14" s="178" t="str">
        <f>+'調整入力表③'!B15</f>
        <v>日</v>
      </c>
      <c r="C14" s="181" t="str">
        <f>+'調整入力表③'!D15</f>
        <v>-</v>
      </c>
      <c r="D14" s="182" t="str">
        <f>+'調整入力表③'!E15</f>
        <v>-</v>
      </c>
      <c r="E14" s="182" t="str">
        <f>+'調整入力表③'!F15</f>
        <v>-</v>
      </c>
      <c r="F14" s="182" t="str">
        <f>+'調整入力表③'!G15</f>
        <v>-</v>
      </c>
      <c r="G14" s="182" t="str">
        <f>+'調整入力表③'!H15</f>
        <v>-</v>
      </c>
      <c r="H14" s="182" t="str">
        <f>+'調整入力表③'!I15</f>
        <v>-</v>
      </c>
      <c r="I14" s="183" t="str">
        <f>+'調整入力表③'!J15</f>
        <v>-</v>
      </c>
      <c r="J14" s="171"/>
      <c r="K14" s="179">
        <f>+'調整入力表③'!A53</f>
        <v>11</v>
      </c>
      <c r="L14" s="180" t="str">
        <f>+'調整入力表③'!B53</f>
        <v>火</v>
      </c>
      <c r="M14" s="181">
        <f>+'調整入力表③'!D53</f>
        <v>0</v>
      </c>
      <c r="N14" s="182">
        <f>+'調整入力表③'!E53</f>
        <v>0</v>
      </c>
      <c r="O14" s="182">
        <f>+'調整入力表③'!F53</f>
        <v>0</v>
      </c>
      <c r="P14" s="182">
        <f>+'調整入力表③'!G53</f>
        <v>0</v>
      </c>
      <c r="Q14" s="182">
        <f>+'調整入力表③'!H53</f>
        <v>0</v>
      </c>
      <c r="R14" s="182">
        <f>+'調整入力表③'!I53</f>
        <v>0</v>
      </c>
      <c r="S14" s="183">
        <f>+'調整入力表③'!J53</f>
        <v>0</v>
      </c>
      <c r="T14" s="171"/>
      <c r="U14" s="179">
        <f>+'調整入力表③'!A91</f>
        <v>11</v>
      </c>
      <c r="V14" s="180" t="str">
        <f>+'調整入力表③'!B91</f>
        <v>金</v>
      </c>
      <c r="W14" s="181">
        <f>+'調整入力表③'!D91</f>
        <v>0</v>
      </c>
      <c r="X14" s="182">
        <f>+'調整入力表③'!E91</f>
        <v>0</v>
      </c>
      <c r="Y14" s="182">
        <f>+'調整入力表③'!F91</f>
        <v>0</v>
      </c>
      <c r="Z14" s="182">
        <f>+'調整入力表③'!G91</f>
        <v>0</v>
      </c>
      <c r="AA14" s="182">
        <f>+'調整入力表③'!H91</f>
        <v>0</v>
      </c>
      <c r="AB14" s="182">
        <f>+'調整入力表③'!I91</f>
        <v>0</v>
      </c>
      <c r="AC14" s="183">
        <f>+'調整入力表③'!J91</f>
        <v>0</v>
      </c>
      <c r="AD14" s="171"/>
      <c r="AE14" s="177">
        <f>+'調整入力表③'!A129</f>
        <v>11</v>
      </c>
      <c r="AF14" s="178" t="str">
        <f>+'調整入力表③'!B129</f>
        <v>日</v>
      </c>
      <c r="AG14" s="181" t="str">
        <f>+'調整入力表③'!D129</f>
        <v>-</v>
      </c>
      <c r="AH14" s="182" t="str">
        <f>+'調整入力表③'!E129</f>
        <v>-</v>
      </c>
      <c r="AI14" s="182" t="str">
        <f>+'調整入力表③'!F129</f>
        <v>-</v>
      </c>
      <c r="AJ14" s="182" t="str">
        <f>+'調整入力表③'!G129</f>
        <v>-</v>
      </c>
      <c r="AK14" s="182" t="str">
        <f>+'調整入力表③'!H129</f>
        <v>-</v>
      </c>
      <c r="AL14" s="182" t="str">
        <f>+'調整入力表③'!I129</f>
        <v>-</v>
      </c>
      <c r="AM14" s="183" t="str">
        <f>+'調整入力表③'!J129</f>
        <v>-</v>
      </c>
      <c r="AN14" s="171"/>
      <c r="AO14" s="177">
        <f>+'調整入力表③'!A167</f>
        <v>11</v>
      </c>
      <c r="AP14" s="178" t="str">
        <f>+'調整入力表③'!B167</f>
        <v>水</v>
      </c>
      <c r="AQ14" s="181" t="str">
        <f>+'調整入力表③'!D167</f>
        <v>-</v>
      </c>
      <c r="AR14" s="182" t="str">
        <f>+'調整入力表③'!E167</f>
        <v>-</v>
      </c>
      <c r="AS14" s="182" t="str">
        <f>+'調整入力表③'!F167</f>
        <v>-</v>
      </c>
      <c r="AT14" s="182" t="str">
        <f>+'調整入力表③'!G167</f>
        <v>-</v>
      </c>
      <c r="AU14" s="182" t="str">
        <f>+'調整入力表③'!H167</f>
        <v>-</v>
      </c>
      <c r="AV14" s="182" t="str">
        <f>+'調整入力表③'!I167</f>
        <v>-</v>
      </c>
      <c r="AW14" s="183" t="str">
        <f>+'調整入力表③'!J167</f>
        <v>-</v>
      </c>
      <c r="AX14" s="171"/>
      <c r="AY14" s="177">
        <f>+'調整入力表③'!A205</f>
        <v>11</v>
      </c>
      <c r="AZ14" s="178" t="str">
        <f>+'調整入力表③'!B205</f>
        <v>土</v>
      </c>
      <c r="BA14" s="181" t="str">
        <f>+'調整入力表③'!D205</f>
        <v>-</v>
      </c>
      <c r="BB14" s="182" t="str">
        <f>+'調整入力表③'!E205</f>
        <v>-</v>
      </c>
      <c r="BC14" s="182" t="str">
        <f>+'調整入力表③'!F205</f>
        <v>-</v>
      </c>
      <c r="BD14" s="182" t="str">
        <f>+'調整入力表③'!G205</f>
        <v>-</v>
      </c>
      <c r="BE14" s="182" t="str">
        <f>+'調整入力表③'!H205</f>
        <v>-</v>
      </c>
      <c r="BF14" s="182" t="str">
        <f>+'調整入力表③'!I205</f>
        <v>-</v>
      </c>
      <c r="BG14" s="183" t="str">
        <f>+'調整入力表③'!J205</f>
        <v>-</v>
      </c>
    </row>
    <row r="15" spans="1:59" ht="16.5" customHeight="1">
      <c r="A15" s="179">
        <f>+'調整入力表③'!A16</f>
        <v>12</v>
      </c>
      <c r="B15" s="180" t="str">
        <f>+'調整入力表③'!B16</f>
        <v>月</v>
      </c>
      <c r="C15" s="181">
        <f>+'調整入力表③'!D16</f>
        <v>0</v>
      </c>
      <c r="D15" s="182">
        <f>+'調整入力表③'!E16</f>
        <v>0</v>
      </c>
      <c r="E15" s="182">
        <f>+'調整入力表③'!F16</f>
        <v>0</v>
      </c>
      <c r="F15" s="182">
        <f>+'調整入力表③'!G16</f>
        <v>0</v>
      </c>
      <c r="G15" s="182">
        <f>+'調整入力表③'!H16</f>
        <v>0</v>
      </c>
      <c r="H15" s="182">
        <f>+'調整入力表③'!I16</f>
        <v>0</v>
      </c>
      <c r="I15" s="183">
        <f>+'調整入力表③'!J16</f>
        <v>0</v>
      </c>
      <c r="J15" s="171"/>
      <c r="K15" s="179">
        <f>+'調整入力表③'!A54</f>
        <v>12</v>
      </c>
      <c r="L15" s="180" t="str">
        <f>+'調整入力表③'!B54</f>
        <v>水</v>
      </c>
      <c r="M15" s="181">
        <f>+'調整入力表③'!D54</f>
        <v>0</v>
      </c>
      <c r="N15" s="182">
        <f>+'調整入力表③'!E54</f>
        <v>0</v>
      </c>
      <c r="O15" s="182">
        <f>+'調整入力表③'!F54</f>
        <v>0</v>
      </c>
      <c r="P15" s="182">
        <f>+'調整入力表③'!G54</f>
        <v>0</v>
      </c>
      <c r="Q15" s="182">
        <f>+'調整入力表③'!H54</f>
        <v>0</v>
      </c>
      <c r="R15" s="182">
        <f>+'調整入力表③'!I54</f>
        <v>0</v>
      </c>
      <c r="S15" s="183">
        <f>+'調整入力表③'!J54</f>
        <v>0</v>
      </c>
      <c r="T15" s="171"/>
      <c r="U15" s="177">
        <f>+'調整入力表③'!A92</f>
        <v>12</v>
      </c>
      <c r="V15" s="178" t="str">
        <f>+'調整入力表③'!B92</f>
        <v>土</v>
      </c>
      <c r="W15" s="181" t="str">
        <f>+'調整入力表③'!D92</f>
        <v>-</v>
      </c>
      <c r="X15" s="182" t="str">
        <f>+'調整入力表③'!E92</f>
        <v>-</v>
      </c>
      <c r="Y15" s="182" t="str">
        <f>+'調整入力表③'!F92</f>
        <v>-</v>
      </c>
      <c r="Z15" s="182" t="str">
        <f>+'調整入力表③'!G92</f>
        <v>-</v>
      </c>
      <c r="AA15" s="182" t="str">
        <f>+'調整入力表③'!H92</f>
        <v>-</v>
      </c>
      <c r="AB15" s="182" t="str">
        <f>+'調整入力表③'!I92</f>
        <v>-</v>
      </c>
      <c r="AC15" s="183" t="str">
        <f>+'調整入力表③'!J92</f>
        <v>-</v>
      </c>
      <c r="AD15" s="171"/>
      <c r="AE15" s="179">
        <f>+'調整入力表③'!A130</f>
        <v>12</v>
      </c>
      <c r="AF15" s="180" t="str">
        <f>+'調整入力表③'!B130</f>
        <v>月</v>
      </c>
      <c r="AG15" s="181">
        <f>+'調整入力表③'!D130</f>
        <v>0</v>
      </c>
      <c r="AH15" s="182">
        <f>+'調整入力表③'!E130</f>
        <v>0</v>
      </c>
      <c r="AI15" s="182">
        <f>+'調整入力表③'!F130</f>
        <v>0</v>
      </c>
      <c r="AJ15" s="182">
        <f>+'調整入力表③'!G130</f>
        <v>0</v>
      </c>
      <c r="AK15" s="182">
        <f>+'調整入力表③'!H130</f>
        <v>0</v>
      </c>
      <c r="AL15" s="182">
        <f>+'調整入力表③'!I130</f>
        <v>0</v>
      </c>
      <c r="AM15" s="183">
        <f>+'調整入力表③'!J130</f>
        <v>0</v>
      </c>
      <c r="AN15" s="171"/>
      <c r="AO15" s="177">
        <f>+'調整入力表③'!A168</f>
        <v>12</v>
      </c>
      <c r="AP15" s="178" t="str">
        <f>+'調整入力表③'!B168</f>
        <v>木</v>
      </c>
      <c r="AQ15" s="181" t="str">
        <f>+'調整入力表③'!D168</f>
        <v>-</v>
      </c>
      <c r="AR15" s="182" t="str">
        <f>+'調整入力表③'!E168</f>
        <v>-</v>
      </c>
      <c r="AS15" s="182" t="str">
        <f>+'調整入力表③'!F168</f>
        <v>-</v>
      </c>
      <c r="AT15" s="182" t="str">
        <f>+'調整入力表③'!G168</f>
        <v>-</v>
      </c>
      <c r="AU15" s="182" t="str">
        <f>+'調整入力表③'!H168</f>
        <v>-</v>
      </c>
      <c r="AV15" s="182" t="str">
        <f>+'調整入力表③'!I168</f>
        <v>-</v>
      </c>
      <c r="AW15" s="183" t="str">
        <f>+'調整入力表③'!J168</f>
        <v>-</v>
      </c>
      <c r="AX15" s="171"/>
      <c r="AY15" s="177">
        <f>+'調整入力表③'!A206</f>
        <v>12</v>
      </c>
      <c r="AZ15" s="178" t="str">
        <f>+'調整入力表③'!B206</f>
        <v>日</v>
      </c>
      <c r="BA15" s="181" t="str">
        <f>+'調整入力表③'!D206</f>
        <v>-</v>
      </c>
      <c r="BB15" s="182" t="str">
        <f>+'調整入力表③'!E206</f>
        <v>-</v>
      </c>
      <c r="BC15" s="182" t="str">
        <f>+'調整入力表③'!F206</f>
        <v>-</v>
      </c>
      <c r="BD15" s="182" t="str">
        <f>+'調整入力表③'!G206</f>
        <v>-</v>
      </c>
      <c r="BE15" s="182" t="str">
        <f>+'調整入力表③'!H206</f>
        <v>-</v>
      </c>
      <c r="BF15" s="182" t="str">
        <f>+'調整入力表③'!I206</f>
        <v>-</v>
      </c>
      <c r="BG15" s="183" t="str">
        <f>+'調整入力表③'!J206</f>
        <v>-</v>
      </c>
    </row>
    <row r="16" spans="1:59" ht="16.5" customHeight="1">
      <c r="A16" s="179">
        <f>+'調整入力表③'!A17</f>
        <v>13</v>
      </c>
      <c r="B16" s="180" t="str">
        <f>+'調整入力表③'!B17</f>
        <v>火</v>
      </c>
      <c r="C16" s="181">
        <f>+'調整入力表③'!D17</f>
        <v>0</v>
      </c>
      <c r="D16" s="182">
        <f>+'調整入力表③'!E17</f>
        <v>0</v>
      </c>
      <c r="E16" s="182">
        <f>+'調整入力表③'!F17</f>
        <v>0</v>
      </c>
      <c r="F16" s="182">
        <f>+'調整入力表③'!G17</f>
        <v>0</v>
      </c>
      <c r="G16" s="182">
        <f>+'調整入力表③'!H17</f>
        <v>0</v>
      </c>
      <c r="H16" s="182">
        <f>+'調整入力表③'!I17</f>
        <v>0</v>
      </c>
      <c r="I16" s="183">
        <f>+'調整入力表③'!J17</f>
        <v>0</v>
      </c>
      <c r="J16" s="171"/>
      <c r="K16" s="179">
        <f>+'調整入力表③'!A55</f>
        <v>13</v>
      </c>
      <c r="L16" s="180" t="str">
        <f>+'調整入力表③'!B55</f>
        <v>木</v>
      </c>
      <c r="M16" s="181">
        <f>+'調整入力表③'!D55</f>
        <v>0</v>
      </c>
      <c r="N16" s="182">
        <f>+'調整入力表③'!E55</f>
        <v>0</v>
      </c>
      <c r="O16" s="182">
        <f>+'調整入力表③'!F55</f>
        <v>0</v>
      </c>
      <c r="P16" s="182">
        <f>+'調整入力表③'!G55</f>
        <v>0</v>
      </c>
      <c r="Q16" s="182">
        <f>+'調整入力表③'!H55</f>
        <v>0</v>
      </c>
      <c r="R16" s="182">
        <f>+'調整入力表③'!I55</f>
        <v>0</v>
      </c>
      <c r="S16" s="183">
        <f>+'調整入力表③'!J55</f>
        <v>0</v>
      </c>
      <c r="T16" s="171"/>
      <c r="U16" s="177">
        <f>+'調整入力表③'!A93</f>
        <v>13</v>
      </c>
      <c r="V16" s="178" t="str">
        <f>+'調整入力表③'!B93</f>
        <v>日</v>
      </c>
      <c r="W16" s="181" t="str">
        <f>+'調整入力表③'!D93</f>
        <v>-</v>
      </c>
      <c r="X16" s="182" t="str">
        <f>+'調整入力表③'!E93</f>
        <v>-</v>
      </c>
      <c r="Y16" s="182" t="str">
        <f>+'調整入力表③'!F93</f>
        <v>-</v>
      </c>
      <c r="Z16" s="182" t="str">
        <f>+'調整入力表③'!G93</f>
        <v>-</v>
      </c>
      <c r="AA16" s="182" t="str">
        <f>+'調整入力表③'!H93</f>
        <v>-</v>
      </c>
      <c r="AB16" s="182" t="str">
        <f>+'調整入力表③'!I93</f>
        <v>-</v>
      </c>
      <c r="AC16" s="183" t="str">
        <f>+'調整入力表③'!J93</f>
        <v>-</v>
      </c>
      <c r="AD16" s="171"/>
      <c r="AE16" s="179">
        <f>+'調整入力表③'!A131</f>
        <v>13</v>
      </c>
      <c r="AF16" s="180" t="str">
        <f>+'調整入力表③'!B131</f>
        <v>火</v>
      </c>
      <c r="AG16" s="181">
        <f>+'調整入力表③'!D131</f>
        <v>0</v>
      </c>
      <c r="AH16" s="182">
        <f>+'調整入力表③'!E131</f>
        <v>0</v>
      </c>
      <c r="AI16" s="182">
        <f>+'調整入力表③'!F131</f>
        <v>0</v>
      </c>
      <c r="AJ16" s="182">
        <f>+'調整入力表③'!G131</f>
        <v>0</v>
      </c>
      <c r="AK16" s="182">
        <f>+'調整入力表③'!H131</f>
        <v>0</v>
      </c>
      <c r="AL16" s="182">
        <f>+'調整入力表③'!I131</f>
        <v>0</v>
      </c>
      <c r="AM16" s="183">
        <f>+'調整入力表③'!J131</f>
        <v>0</v>
      </c>
      <c r="AN16" s="171"/>
      <c r="AO16" s="177">
        <f>+'調整入力表③'!A169</f>
        <v>13</v>
      </c>
      <c r="AP16" s="178" t="str">
        <f>+'調整入力表③'!B169</f>
        <v>金</v>
      </c>
      <c r="AQ16" s="181" t="str">
        <f>+'調整入力表③'!D169</f>
        <v>-</v>
      </c>
      <c r="AR16" s="182" t="str">
        <f>+'調整入力表③'!E169</f>
        <v>-</v>
      </c>
      <c r="AS16" s="182" t="str">
        <f>+'調整入力表③'!F169</f>
        <v>-</v>
      </c>
      <c r="AT16" s="182" t="str">
        <f>+'調整入力表③'!G169</f>
        <v>-</v>
      </c>
      <c r="AU16" s="182" t="str">
        <f>+'調整入力表③'!H169</f>
        <v>-</v>
      </c>
      <c r="AV16" s="182" t="str">
        <f>+'調整入力表③'!I169</f>
        <v>-</v>
      </c>
      <c r="AW16" s="183" t="str">
        <f>+'調整入力表③'!J169</f>
        <v>-</v>
      </c>
      <c r="AX16" s="171"/>
      <c r="AY16" s="179">
        <f>+'調整入力表③'!A207</f>
        <v>13</v>
      </c>
      <c r="AZ16" s="180" t="str">
        <f>+'調整入力表③'!B207</f>
        <v>月</v>
      </c>
      <c r="BA16" s="181">
        <f>+'調整入力表③'!D207</f>
        <v>0</v>
      </c>
      <c r="BB16" s="182">
        <f>+'調整入力表③'!E207</f>
        <v>0</v>
      </c>
      <c r="BC16" s="182">
        <f>+'調整入力表③'!F207</f>
        <v>0</v>
      </c>
      <c r="BD16" s="182">
        <f>+'調整入力表③'!G207</f>
        <v>0</v>
      </c>
      <c r="BE16" s="182">
        <f>+'調整入力表③'!H207</f>
        <v>0</v>
      </c>
      <c r="BF16" s="182">
        <f>+'調整入力表③'!I207</f>
        <v>0</v>
      </c>
      <c r="BG16" s="183">
        <f>+'調整入力表③'!J207</f>
        <v>0</v>
      </c>
    </row>
    <row r="17" spans="1:59" ht="16.5" customHeight="1">
      <c r="A17" s="179">
        <f>+'調整入力表③'!A18</f>
        <v>14</v>
      </c>
      <c r="B17" s="180" t="str">
        <f>+'調整入力表③'!B18</f>
        <v>水</v>
      </c>
      <c r="C17" s="181">
        <f>+'調整入力表③'!D18</f>
        <v>0</v>
      </c>
      <c r="D17" s="182">
        <f>+'調整入力表③'!E18</f>
        <v>0</v>
      </c>
      <c r="E17" s="182">
        <f>+'調整入力表③'!F18</f>
        <v>0</v>
      </c>
      <c r="F17" s="182">
        <f>+'調整入力表③'!G18</f>
        <v>0</v>
      </c>
      <c r="G17" s="182">
        <f>+'調整入力表③'!H18</f>
        <v>0</v>
      </c>
      <c r="H17" s="182">
        <f>+'調整入力表③'!I18</f>
        <v>0</v>
      </c>
      <c r="I17" s="183">
        <f>+'調整入力表③'!J18</f>
        <v>0</v>
      </c>
      <c r="J17" s="171"/>
      <c r="K17" s="179">
        <f>+'調整入力表③'!A56</f>
        <v>14</v>
      </c>
      <c r="L17" s="180" t="str">
        <f>+'調整入力表③'!B56</f>
        <v>金</v>
      </c>
      <c r="M17" s="181">
        <f>+'調整入力表③'!D56</f>
        <v>0</v>
      </c>
      <c r="N17" s="182">
        <f>+'調整入力表③'!E56</f>
        <v>0</v>
      </c>
      <c r="O17" s="182">
        <f>+'調整入力表③'!F56</f>
        <v>0</v>
      </c>
      <c r="P17" s="182">
        <f>+'調整入力表③'!G56</f>
        <v>0</v>
      </c>
      <c r="Q17" s="182">
        <f>+'調整入力表③'!H56</f>
        <v>0</v>
      </c>
      <c r="R17" s="182">
        <f>+'調整入力表③'!I56</f>
        <v>0</v>
      </c>
      <c r="S17" s="183">
        <f>+'調整入力表③'!J56</f>
        <v>0</v>
      </c>
      <c r="T17" s="171"/>
      <c r="U17" s="179">
        <f>+'調整入力表③'!A94</f>
        <v>14</v>
      </c>
      <c r="V17" s="180" t="str">
        <f>+'調整入力表③'!B94</f>
        <v>月</v>
      </c>
      <c r="W17" s="181">
        <f>+'調整入力表③'!D94</f>
        <v>0</v>
      </c>
      <c r="X17" s="182">
        <f>+'調整入力表③'!E94</f>
        <v>0</v>
      </c>
      <c r="Y17" s="182">
        <f>+'調整入力表③'!F94</f>
        <v>0</v>
      </c>
      <c r="Z17" s="182">
        <f>+'調整入力表③'!G94</f>
        <v>0</v>
      </c>
      <c r="AA17" s="182">
        <f>+'調整入力表③'!H94</f>
        <v>0</v>
      </c>
      <c r="AB17" s="182">
        <f>+'調整入力表③'!I94</f>
        <v>0</v>
      </c>
      <c r="AC17" s="183">
        <f>+'調整入力表③'!J94</f>
        <v>0</v>
      </c>
      <c r="AD17" s="171"/>
      <c r="AE17" s="179">
        <f>+'調整入力表③'!A132</f>
        <v>14</v>
      </c>
      <c r="AF17" s="180" t="str">
        <f>+'調整入力表③'!B132</f>
        <v>水</v>
      </c>
      <c r="AG17" s="181">
        <f>+'調整入力表③'!D132</f>
        <v>0</v>
      </c>
      <c r="AH17" s="182">
        <f>+'調整入力表③'!E132</f>
        <v>0</v>
      </c>
      <c r="AI17" s="182">
        <f>+'調整入力表③'!F132</f>
        <v>0</v>
      </c>
      <c r="AJ17" s="182">
        <f>+'調整入力表③'!G132</f>
        <v>0</v>
      </c>
      <c r="AK17" s="182">
        <f>+'調整入力表③'!H132</f>
        <v>0</v>
      </c>
      <c r="AL17" s="182">
        <f>+'調整入力表③'!I132</f>
        <v>0</v>
      </c>
      <c r="AM17" s="183">
        <f>+'調整入力表③'!J132</f>
        <v>0</v>
      </c>
      <c r="AN17" s="171"/>
      <c r="AO17" s="177">
        <f>+'調整入力表③'!A170</f>
        <v>14</v>
      </c>
      <c r="AP17" s="178" t="str">
        <f>+'調整入力表③'!B170</f>
        <v>土</v>
      </c>
      <c r="AQ17" s="181" t="str">
        <f>+'調整入力表③'!D170</f>
        <v>-</v>
      </c>
      <c r="AR17" s="182" t="str">
        <f>+'調整入力表③'!E170</f>
        <v>-</v>
      </c>
      <c r="AS17" s="182" t="str">
        <f>+'調整入力表③'!F170</f>
        <v>-</v>
      </c>
      <c r="AT17" s="182" t="str">
        <f>+'調整入力表③'!G170</f>
        <v>-</v>
      </c>
      <c r="AU17" s="182" t="str">
        <f>+'調整入力表③'!H170</f>
        <v>-</v>
      </c>
      <c r="AV17" s="182" t="str">
        <f>+'調整入力表③'!I170</f>
        <v>-</v>
      </c>
      <c r="AW17" s="183" t="str">
        <f>+'調整入力表③'!J170</f>
        <v>-</v>
      </c>
      <c r="AX17" s="171"/>
      <c r="AY17" s="179">
        <f>+'調整入力表③'!A208</f>
        <v>14</v>
      </c>
      <c r="AZ17" s="180" t="str">
        <f>+'調整入力表③'!B208</f>
        <v>火</v>
      </c>
      <c r="BA17" s="181">
        <f>+'調整入力表③'!D208</f>
        <v>0</v>
      </c>
      <c r="BB17" s="182">
        <f>+'調整入力表③'!E208</f>
        <v>0</v>
      </c>
      <c r="BC17" s="182">
        <f>+'調整入力表③'!F208</f>
        <v>0</v>
      </c>
      <c r="BD17" s="182">
        <f>+'調整入力表③'!G208</f>
        <v>0</v>
      </c>
      <c r="BE17" s="182">
        <f>+'調整入力表③'!H208</f>
        <v>0</v>
      </c>
      <c r="BF17" s="182">
        <f>+'調整入力表③'!I208</f>
        <v>0</v>
      </c>
      <c r="BG17" s="183">
        <f>+'調整入力表③'!J208</f>
        <v>0</v>
      </c>
    </row>
    <row r="18" spans="1:59" ht="16.5" customHeight="1">
      <c r="A18" s="179">
        <f>+'調整入力表③'!A19</f>
        <v>15</v>
      </c>
      <c r="B18" s="180" t="str">
        <f>+'調整入力表③'!B19</f>
        <v>木</v>
      </c>
      <c r="C18" s="181">
        <f>+'調整入力表③'!D19</f>
        <v>0</v>
      </c>
      <c r="D18" s="182">
        <f>+'調整入力表③'!E19</f>
        <v>0</v>
      </c>
      <c r="E18" s="182">
        <f>+'調整入力表③'!F19</f>
        <v>0</v>
      </c>
      <c r="F18" s="182">
        <f>+'調整入力表③'!G19</f>
        <v>0</v>
      </c>
      <c r="G18" s="182">
        <f>+'調整入力表③'!H19</f>
        <v>0</v>
      </c>
      <c r="H18" s="182">
        <f>+'調整入力表③'!I19</f>
        <v>0</v>
      </c>
      <c r="I18" s="183">
        <f>+'調整入力表③'!J19</f>
        <v>0</v>
      </c>
      <c r="J18" s="171"/>
      <c r="K18" s="177">
        <f>+'調整入力表③'!A57</f>
        <v>15</v>
      </c>
      <c r="L18" s="178" t="str">
        <f>+'調整入力表③'!B57</f>
        <v>土</v>
      </c>
      <c r="M18" s="181" t="str">
        <f>+'調整入力表③'!D57</f>
        <v>-</v>
      </c>
      <c r="N18" s="182" t="str">
        <f>+'調整入力表③'!E57</f>
        <v>-</v>
      </c>
      <c r="O18" s="182" t="str">
        <f>+'調整入力表③'!F57</f>
        <v>-</v>
      </c>
      <c r="P18" s="182" t="str">
        <f>+'調整入力表③'!G57</f>
        <v>-</v>
      </c>
      <c r="Q18" s="182" t="str">
        <f>+'調整入力表③'!H57</f>
        <v>-</v>
      </c>
      <c r="R18" s="182" t="str">
        <f>+'調整入力表③'!I57</f>
        <v>-</v>
      </c>
      <c r="S18" s="183" t="str">
        <f>+'調整入力表③'!J57</f>
        <v>-</v>
      </c>
      <c r="T18" s="171"/>
      <c r="U18" s="179">
        <f>+'調整入力表③'!A95</f>
        <v>15</v>
      </c>
      <c r="V18" s="180" t="str">
        <f>+'調整入力表③'!B95</f>
        <v>火</v>
      </c>
      <c r="W18" s="181">
        <f>+'調整入力表③'!D95</f>
        <v>0</v>
      </c>
      <c r="X18" s="182">
        <f>+'調整入力表③'!E95</f>
        <v>0</v>
      </c>
      <c r="Y18" s="182">
        <f>+'調整入力表③'!F95</f>
        <v>0</v>
      </c>
      <c r="Z18" s="182">
        <f>+'調整入力表③'!G95</f>
        <v>0</v>
      </c>
      <c r="AA18" s="182">
        <f>+'調整入力表③'!H95</f>
        <v>0</v>
      </c>
      <c r="AB18" s="182">
        <f>+'調整入力表③'!I95</f>
        <v>0</v>
      </c>
      <c r="AC18" s="183">
        <f>+'調整入力表③'!J95</f>
        <v>0</v>
      </c>
      <c r="AD18" s="171"/>
      <c r="AE18" s="179">
        <f>+'調整入力表③'!A133</f>
        <v>15</v>
      </c>
      <c r="AF18" s="180" t="str">
        <f>+'調整入力表③'!B133</f>
        <v>木</v>
      </c>
      <c r="AG18" s="181">
        <f>+'調整入力表③'!D133</f>
        <v>0</v>
      </c>
      <c r="AH18" s="182">
        <f>+'調整入力表③'!E133</f>
        <v>0</v>
      </c>
      <c r="AI18" s="182">
        <f>+'調整入力表③'!F133</f>
        <v>0</v>
      </c>
      <c r="AJ18" s="182">
        <f>+'調整入力表③'!G133</f>
        <v>0</v>
      </c>
      <c r="AK18" s="182">
        <f>+'調整入力表③'!H133</f>
        <v>0</v>
      </c>
      <c r="AL18" s="182">
        <f>+'調整入力表③'!I133</f>
        <v>0</v>
      </c>
      <c r="AM18" s="183">
        <f>+'調整入力表③'!J133</f>
        <v>0</v>
      </c>
      <c r="AN18" s="171"/>
      <c r="AO18" s="177">
        <f>+'調整入力表③'!A171</f>
        <v>15</v>
      </c>
      <c r="AP18" s="178" t="str">
        <f>+'調整入力表③'!B171</f>
        <v>日</v>
      </c>
      <c r="AQ18" s="181" t="str">
        <f>+'調整入力表③'!D171</f>
        <v>-</v>
      </c>
      <c r="AR18" s="182" t="str">
        <f>+'調整入力表③'!E171</f>
        <v>-</v>
      </c>
      <c r="AS18" s="182" t="str">
        <f>+'調整入力表③'!F171</f>
        <v>-</v>
      </c>
      <c r="AT18" s="182" t="str">
        <f>+'調整入力表③'!G171</f>
        <v>-</v>
      </c>
      <c r="AU18" s="182" t="str">
        <f>+'調整入力表③'!H171</f>
        <v>-</v>
      </c>
      <c r="AV18" s="182" t="str">
        <f>+'調整入力表③'!I171</f>
        <v>-</v>
      </c>
      <c r="AW18" s="183" t="str">
        <f>+'調整入力表③'!J171</f>
        <v>-</v>
      </c>
      <c r="AX18" s="171"/>
      <c r="AY18" s="179">
        <f>+'調整入力表③'!A209</f>
        <v>15</v>
      </c>
      <c r="AZ18" s="180" t="str">
        <f>+'調整入力表③'!B209</f>
        <v>水</v>
      </c>
      <c r="BA18" s="181">
        <f>+'調整入力表③'!D209</f>
        <v>0</v>
      </c>
      <c r="BB18" s="182">
        <f>+'調整入力表③'!E209</f>
        <v>0</v>
      </c>
      <c r="BC18" s="182">
        <f>+'調整入力表③'!F209</f>
        <v>0</v>
      </c>
      <c r="BD18" s="182">
        <f>+'調整入力表③'!G209</f>
        <v>0</v>
      </c>
      <c r="BE18" s="182">
        <f>+'調整入力表③'!H209</f>
        <v>0</v>
      </c>
      <c r="BF18" s="182">
        <f>+'調整入力表③'!I209</f>
        <v>0</v>
      </c>
      <c r="BG18" s="183">
        <f>+'調整入力表③'!J209</f>
        <v>0</v>
      </c>
    </row>
    <row r="19" spans="1:59" ht="16.5" customHeight="1">
      <c r="A19" s="179">
        <f>+'調整入力表③'!A20</f>
        <v>16</v>
      </c>
      <c r="B19" s="180" t="str">
        <f>+'調整入力表③'!B20</f>
        <v>金</v>
      </c>
      <c r="C19" s="181">
        <f>+'調整入力表③'!D20</f>
        <v>0</v>
      </c>
      <c r="D19" s="182">
        <f>+'調整入力表③'!E20</f>
        <v>0</v>
      </c>
      <c r="E19" s="182">
        <f>+'調整入力表③'!F20</f>
        <v>0</v>
      </c>
      <c r="F19" s="182">
        <f>+'調整入力表③'!G20</f>
        <v>0</v>
      </c>
      <c r="G19" s="182">
        <f>+'調整入力表③'!H20</f>
        <v>0</v>
      </c>
      <c r="H19" s="182">
        <f>+'調整入力表③'!I20</f>
        <v>0</v>
      </c>
      <c r="I19" s="183">
        <f>+'調整入力表③'!J20</f>
        <v>0</v>
      </c>
      <c r="J19" s="171"/>
      <c r="K19" s="177">
        <f>+'調整入力表③'!A58</f>
        <v>16</v>
      </c>
      <c r="L19" s="178" t="str">
        <f>+'調整入力表③'!B58</f>
        <v>日</v>
      </c>
      <c r="M19" s="181" t="str">
        <f>+'調整入力表③'!D58</f>
        <v>-</v>
      </c>
      <c r="N19" s="182" t="str">
        <f>+'調整入力表③'!E58</f>
        <v>-</v>
      </c>
      <c r="O19" s="182" t="str">
        <f>+'調整入力表③'!F58</f>
        <v>-</v>
      </c>
      <c r="P19" s="182" t="str">
        <f>+'調整入力表③'!G58</f>
        <v>-</v>
      </c>
      <c r="Q19" s="182" t="str">
        <f>+'調整入力表③'!H58</f>
        <v>-</v>
      </c>
      <c r="R19" s="182" t="str">
        <f>+'調整入力表③'!I58</f>
        <v>-</v>
      </c>
      <c r="S19" s="183" t="str">
        <f>+'調整入力表③'!J58</f>
        <v>-</v>
      </c>
      <c r="T19" s="171"/>
      <c r="U19" s="179">
        <f>+'調整入力表③'!A96</f>
        <v>16</v>
      </c>
      <c r="V19" s="180" t="str">
        <f>+'調整入力表③'!B96</f>
        <v>水</v>
      </c>
      <c r="W19" s="181">
        <f>+'調整入力表③'!D96</f>
        <v>0</v>
      </c>
      <c r="X19" s="182">
        <f>+'調整入力表③'!E96</f>
        <v>0</v>
      </c>
      <c r="Y19" s="182">
        <f>+'調整入力表③'!F96</f>
        <v>0</v>
      </c>
      <c r="Z19" s="182">
        <f>+'調整入力表③'!G96</f>
        <v>0</v>
      </c>
      <c r="AA19" s="182">
        <f>+'調整入力表③'!H96</f>
        <v>0</v>
      </c>
      <c r="AB19" s="182">
        <f>+'調整入力表③'!I96</f>
        <v>0</v>
      </c>
      <c r="AC19" s="183">
        <f>+'調整入力表③'!J96</f>
        <v>0</v>
      </c>
      <c r="AD19" s="171"/>
      <c r="AE19" s="179">
        <f>+'調整入力表③'!A134</f>
        <v>16</v>
      </c>
      <c r="AF19" s="180" t="str">
        <f>+'調整入力表③'!B134</f>
        <v>金</v>
      </c>
      <c r="AG19" s="181">
        <f>+'調整入力表③'!D134</f>
        <v>0</v>
      </c>
      <c r="AH19" s="182">
        <f>+'調整入力表③'!E134</f>
        <v>0</v>
      </c>
      <c r="AI19" s="182">
        <f>+'調整入力表③'!F134</f>
        <v>0</v>
      </c>
      <c r="AJ19" s="182">
        <f>+'調整入力表③'!G134</f>
        <v>0</v>
      </c>
      <c r="AK19" s="182">
        <f>+'調整入力表③'!H134</f>
        <v>0</v>
      </c>
      <c r="AL19" s="182">
        <f>+'調整入力表③'!I134</f>
        <v>0</v>
      </c>
      <c r="AM19" s="183">
        <f>+'調整入力表③'!J134</f>
        <v>0</v>
      </c>
      <c r="AN19" s="171"/>
      <c r="AO19" s="177">
        <f>+'調整入力表③'!A172</f>
        <v>16</v>
      </c>
      <c r="AP19" s="178" t="str">
        <f>+'調整入力表③'!B172</f>
        <v>月</v>
      </c>
      <c r="AQ19" s="181" t="str">
        <f>+'調整入力表③'!D172</f>
        <v>-</v>
      </c>
      <c r="AR19" s="182" t="str">
        <f>+'調整入力表③'!E172</f>
        <v>-</v>
      </c>
      <c r="AS19" s="182" t="str">
        <f>+'調整入力表③'!F172</f>
        <v>-</v>
      </c>
      <c r="AT19" s="182" t="str">
        <f>+'調整入力表③'!G172</f>
        <v>-</v>
      </c>
      <c r="AU19" s="182" t="str">
        <f>+'調整入力表③'!H172</f>
        <v>-</v>
      </c>
      <c r="AV19" s="182" t="str">
        <f>+'調整入力表③'!I172</f>
        <v>-</v>
      </c>
      <c r="AW19" s="183" t="str">
        <f>+'調整入力表③'!J172</f>
        <v>-</v>
      </c>
      <c r="AX19" s="171"/>
      <c r="AY19" s="179">
        <f>+'調整入力表③'!A210</f>
        <v>16</v>
      </c>
      <c r="AZ19" s="180" t="str">
        <f>+'調整入力表③'!B210</f>
        <v>木</v>
      </c>
      <c r="BA19" s="181">
        <f>+'調整入力表③'!D210</f>
        <v>0</v>
      </c>
      <c r="BB19" s="182">
        <f>+'調整入力表③'!E210</f>
        <v>0</v>
      </c>
      <c r="BC19" s="182">
        <f>+'調整入力表③'!F210</f>
        <v>0</v>
      </c>
      <c r="BD19" s="182">
        <f>+'調整入力表③'!G210</f>
        <v>0</v>
      </c>
      <c r="BE19" s="182">
        <f>+'調整入力表③'!H210</f>
        <v>0</v>
      </c>
      <c r="BF19" s="182">
        <f>+'調整入力表③'!I210</f>
        <v>0</v>
      </c>
      <c r="BG19" s="183">
        <f>+'調整入力表③'!J210</f>
        <v>0</v>
      </c>
    </row>
    <row r="20" spans="1:59" ht="16.5" customHeight="1">
      <c r="A20" s="177">
        <f>+'調整入力表③'!A21</f>
        <v>17</v>
      </c>
      <c r="B20" s="178" t="str">
        <f>+'調整入力表③'!B21</f>
        <v>土</v>
      </c>
      <c r="C20" s="181" t="str">
        <f>+'調整入力表③'!D21</f>
        <v>-</v>
      </c>
      <c r="D20" s="182" t="str">
        <f>+'調整入力表③'!E21</f>
        <v>-</v>
      </c>
      <c r="E20" s="182" t="str">
        <f>+'調整入力表③'!F21</f>
        <v>-</v>
      </c>
      <c r="F20" s="182" t="str">
        <f>+'調整入力表③'!G21</f>
        <v>-</v>
      </c>
      <c r="G20" s="182" t="str">
        <f>+'調整入力表③'!H21</f>
        <v>-</v>
      </c>
      <c r="H20" s="182" t="str">
        <f>+'調整入力表③'!I21</f>
        <v>-</v>
      </c>
      <c r="I20" s="183" t="str">
        <f>+'調整入力表③'!J21</f>
        <v>-</v>
      </c>
      <c r="J20" s="171"/>
      <c r="K20" s="179">
        <f>+'調整入力表③'!A59</f>
        <v>17</v>
      </c>
      <c r="L20" s="180" t="str">
        <f>+'調整入力表③'!B59</f>
        <v>月</v>
      </c>
      <c r="M20" s="181">
        <f>+'調整入力表③'!D59</f>
        <v>0</v>
      </c>
      <c r="N20" s="182">
        <f>+'調整入力表③'!E59</f>
        <v>0</v>
      </c>
      <c r="O20" s="182">
        <f>+'調整入力表③'!F59</f>
        <v>0</v>
      </c>
      <c r="P20" s="182">
        <f>+'調整入力表③'!G59</f>
        <v>0</v>
      </c>
      <c r="Q20" s="182">
        <f>+'調整入力表③'!H59</f>
        <v>0</v>
      </c>
      <c r="R20" s="182">
        <f>+'調整入力表③'!I59</f>
        <v>0</v>
      </c>
      <c r="S20" s="183">
        <f>+'調整入力表③'!J59</f>
        <v>0</v>
      </c>
      <c r="T20" s="171"/>
      <c r="U20" s="179">
        <f>+'調整入力表③'!A97</f>
        <v>17</v>
      </c>
      <c r="V20" s="180" t="str">
        <f>+'調整入力表③'!B97</f>
        <v>木</v>
      </c>
      <c r="W20" s="181">
        <f>+'調整入力表③'!D97</f>
        <v>0</v>
      </c>
      <c r="X20" s="182">
        <f>+'調整入力表③'!E97</f>
        <v>0</v>
      </c>
      <c r="Y20" s="182">
        <f>+'調整入力表③'!F97</f>
        <v>0</v>
      </c>
      <c r="Z20" s="182">
        <f>+'調整入力表③'!G97</f>
        <v>0</v>
      </c>
      <c r="AA20" s="182">
        <f>+'調整入力表③'!H97</f>
        <v>0</v>
      </c>
      <c r="AB20" s="182">
        <f>+'調整入力表③'!I97</f>
        <v>0</v>
      </c>
      <c r="AC20" s="183">
        <f>+'調整入力表③'!J97</f>
        <v>0</v>
      </c>
      <c r="AD20" s="171"/>
      <c r="AE20" s="177">
        <f>+'調整入力表③'!A135</f>
        <v>17</v>
      </c>
      <c r="AF20" s="178" t="str">
        <f>+'調整入力表③'!B135</f>
        <v>土</v>
      </c>
      <c r="AG20" s="181" t="str">
        <f>+'調整入力表③'!D135</f>
        <v>-</v>
      </c>
      <c r="AH20" s="182" t="str">
        <f>+'調整入力表③'!E135</f>
        <v>-</v>
      </c>
      <c r="AI20" s="182" t="str">
        <f>+'調整入力表③'!F135</f>
        <v>-</v>
      </c>
      <c r="AJ20" s="182" t="str">
        <f>+'調整入力表③'!G135</f>
        <v>-</v>
      </c>
      <c r="AK20" s="182" t="str">
        <f>+'調整入力表③'!H135</f>
        <v>-</v>
      </c>
      <c r="AL20" s="182" t="str">
        <f>+'調整入力表③'!I135</f>
        <v>-</v>
      </c>
      <c r="AM20" s="183" t="str">
        <f>+'調整入力表③'!J135</f>
        <v>-</v>
      </c>
      <c r="AN20" s="171"/>
      <c r="AO20" s="177">
        <f>+'調整入力表③'!A173</f>
        <v>17</v>
      </c>
      <c r="AP20" s="178" t="str">
        <f>+'調整入力表③'!B173</f>
        <v>火</v>
      </c>
      <c r="AQ20" s="181" t="str">
        <f>+'調整入力表③'!D173</f>
        <v>-</v>
      </c>
      <c r="AR20" s="182" t="str">
        <f>+'調整入力表③'!E173</f>
        <v>-</v>
      </c>
      <c r="AS20" s="182" t="str">
        <f>+'調整入力表③'!F173</f>
        <v>-</v>
      </c>
      <c r="AT20" s="182" t="str">
        <f>+'調整入力表③'!G173</f>
        <v>-</v>
      </c>
      <c r="AU20" s="182" t="str">
        <f>+'調整入力表③'!H173</f>
        <v>-</v>
      </c>
      <c r="AV20" s="182" t="str">
        <f>+'調整入力表③'!I173</f>
        <v>-</v>
      </c>
      <c r="AW20" s="183" t="str">
        <f>+'調整入力表③'!J173</f>
        <v>-</v>
      </c>
      <c r="AX20" s="171"/>
      <c r="AY20" s="179">
        <f>+'調整入力表③'!A211</f>
        <v>17</v>
      </c>
      <c r="AZ20" s="180" t="str">
        <f>+'調整入力表③'!B211</f>
        <v>金</v>
      </c>
      <c r="BA20" s="181">
        <f>+'調整入力表③'!D211</f>
        <v>0</v>
      </c>
      <c r="BB20" s="182">
        <f>+'調整入力表③'!E211</f>
        <v>0</v>
      </c>
      <c r="BC20" s="182">
        <f>+'調整入力表③'!F211</f>
        <v>0</v>
      </c>
      <c r="BD20" s="182">
        <f>+'調整入力表③'!G211</f>
        <v>0</v>
      </c>
      <c r="BE20" s="182">
        <f>+'調整入力表③'!H211</f>
        <v>0</v>
      </c>
      <c r="BF20" s="182">
        <f>+'調整入力表③'!I211</f>
        <v>0</v>
      </c>
      <c r="BG20" s="183">
        <f>+'調整入力表③'!J211</f>
        <v>0</v>
      </c>
    </row>
    <row r="21" spans="1:59" ht="16.5" customHeight="1">
      <c r="A21" s="177">
        <f>+'調整入力表③'!A22</f>
        <v>18</v>
      </c>
      <c r="B21" s="178" t="str">
        <f>+'調整入力表③'!B22</f>
        <v>日</v>
      </c>
      <c r="C21" s="181" t="str">
        <f>+'調整入力表③'!D22</f>
        <v>-</v>
      </c>
      <c r="D21" s="182" t="str">
        <f>+'調整入力表③'!E22</f>
        <v>-</v>
      </c>
      <c r="E21" s="182" t="str">
        <f>+'調整入力表③'!F22</f>
        <v>-</v>
      </c>
      <c r="F21" s="182" t="str">
        <f>+'調整入力表③'!G22</f>
        <v>-</v>
      </c>
      <c r="G21" s="182" t="str">
        <f>+'調整入力表③'!H22</f>
        <v>-</v>
      </c>
      <c r="H21" s="182" t="str">
        <f>+'調整入力表③'!I22</f>
        <v>-</v>
      </c>
      <c r="I21" s="183" t="str">
        <f>+'調整入力表③'!J22</f>
        <v>-</v>
      </c>
      <c r="J21" s="171"/>
      <c r="K21" s="179">
        <f>+'調整入力表③'!A60</f>
        <v>18</v>
      </c>
      <c r="L21" s="180" t="str">
        <f>+'調整入力表③'!B60</f>
        <v>火</v>
      </c>
      <c r="M21" s="181">
        <f>+'調整入力表③'!D60</f>
        <v>0</v>
      </c>
      <c r="N21" s="182">
        <f>+'調整入力表③'!E60</f>
        <v>0</v>
      </c>
      <c r="O21" s="182">
        <f>+'調整入力表③'!F60</f>
        <v>0</v>
      </c>
      <c r="P21" s="182">
        <f>+'調整入力表③'!G60</f>
        <v>0</v>
      </c>
      <c r="Q21" s="182">
        <f>+'調整入力表③'!H60</f>
        <v>0</v>
      </c>
      <c r="R21" s="182">
        <f>+'調整入力表③'!I60</f>
        <v>0</v>
      </c>
      <c r="S21" s="183">
        <f>+'調整入力表③'!J60</f>
        <v>0</v>
      </c>
      <c r="T21" s="171"/>
      <c r="U21" s="179">
        <f>+'調整入力表③'!A98</f>
        <v>18</v>
      </c>
      <c r="V21" s="180" t="str">
        <f>+'調整入力表③'!B98</f>
        <v>金</v>
      </c>
      <c r="W21" s="181">
        <f>+'調整入力表③'!D98</f>
        <v>0</v>
      </c>
      <c r="X21" s="182">
        <f>+'調整入力表③'!E98</f>
        <v>0</v>
      </c>
      <c r="Y21" s="182">
        <f>+'調整入力表③'!F98</f>
        <v>0</v>
      </c>
      <c r="Z21" s="182">
        <f>+'調整入力表③'!G98</f>
        <v>0</v>
      </c>
      <c r="AA21" s="182">
        <f>+'調整入力表③'!H98</f>
        <v>0</v>
      </c>
      <c r="AB21" s="182">
        <f>+'調整入力表③'!I98</f>
        <v>0</v>
      </c>
      <c r="AC21" s="183">
        <f>+'調整入力表③'!J98</f>
        <v>0</v>
      </c>
      <c r="AD21" s="171"/>
      <c r="AE21" s="177">
        <f>+'調整入力表③'!A136</f>
        <v>18</v>
      </c>
      <c r="AF21" s="178" t="str">
        <f>+'調整入力表③'!B136</f>
        <v>日</v>
      </c>
      <c r="AG21" s="181" t="str">
        <f>+'調整入力表③'!D136</f>
        <v>-</v>
      </c>
      <c r="AH21" s="182" t="str">
        <f>+'調整入力表③'!E136</f>
        <v>-</v>
      </c>
      <c r="AI21" s="182" t="str">
        <f>+'調整入力表③'!F136</f>
        <v>-</v>
      </c>
      <c r="AJ21" s="182" t="str">
        <f>+'調整入力表③'!G136</f>
        <v>-</v>
      </c>
      <c r="AK21" s="182" t="str">
        <f>+'調整入力表③'!H136</f>
        <v>-</v>
      </c>
      <c r="AL21" s="182" t="str">
        <f>+'調整入力表③'!I136</f>
        <v>-</v>
      </c>
      <c r="AM21" s="183" t="str">
        <f>+'調整入力表③'!J136</f>
        <v>-</v>
      </c>
      <c r="AN21" s="171"/>
      <c r="AO21" s="177">
        <f>+'調整入力表③'!A174</f>
        <v>18</v>
      </c>
      <c r="AP21" s="178" t="str">
        <f>+'調整入力表③'!B174</f>
        <v>水</v>
      </c>
      <c r="AQ21" s="181" t="str">
        <f>+'調整入力表③'!D174</f>
        <v>-</v>
      </c>
      <c r="AR21" s="182" t="str">
        <f>+'調整入力表③'!E174</f>
        <v>-</v>
      </c>
      <c r="AS21" s="182" t="str">
        <f>+'調整入力表③'!F174</f>
        <v>-</v>
      </c>
      <c r="AT21" s="182" t="str">
        <f>+'調整入力表③'!G174</f>
        <v>-</v>
      </c>
      <c r="AU21" s="182" t="str">
        <f>+'調整入力表③'!H174</f>
        <v>-</v>
      </c>
      <c r="AV21" s="182" t="str">
        <f>+'調整入力表③'!I174</f>
        <v>-</v>
      </c>
      <c r="AW21" s="183" t="str">
        <f>+'調整入力表③'!J174</f>
        <v>-</v>
      </c>
      <c r="AX21" s="171"/>
      <c r="AY21" s="177">
        <f>+'調整入力表③'!A212</f>
        <v>18</v>
      </c>
      <c r="AZ21" s="178" t="str">
        <f>+'調整入力表③'!B212</f>
        <v>土</v>
      </c>
      <c r="BA21" s="181" t="str">
        <f>+'調整入力表③'!D212</f>
        <v>-</v>
      </c>
      <c r="BB21" s="182" t="str">
        <f>+'調整入力表③'!E212</f>
        <v>-</v>
      </c>
      <c r="BC21" s="182" t="str">
        <f>+'調整入力表③'!F212</f>
        <v>-</v>
      </c>
      <c r="BD21" s="182" t="str">
        <f>+'調整入力表③'!G212</f>
        <v>-</v>
      </c>
      <c r="BE21" s="182" t="str">
        <f>+'調整入力表③'!H212</f>
        <v>-</v>
      </c>
      <c r="BF21" s="182" t="str">
        <f>+'調整入力表③'!I212</f>
        <v>-</v>
      </c>
      <c r="BG21" s="183" t="str">
        <f>+'調整入力表③'!J212</f>
        <v>-</v>
      </c>
    </row>
    <row r="22" spans="1:59" ht="16.5" customHeight="1">
      <c r="A22" s="179">
        <f>+'調整入力表③'!A23</f>
        <v>19</v>
      </c>
      <c r="B22" s="180" t="str">
        <f>+'調整入力表③'!B23</f>
        <v>月</v>
      </c>
      <c r="C22" s="181">
        <f>+'調整入力表③'!D23</f>
        <v>0</v>
      </c>
      <c r="D22" s="182">
        <f>+'調整入力表③'!E23</f>
        <v>0</v>
      </c>
      <c r="E22" s="182">
        <f>+'調整入力表③'!F23</f>
        <v>0</v>
      </c>
      <c r="F22" s="182">
        <f>+'調整入力表③'!G23</f>
        <v>0</v>
      </c>
      <c r="G22" s="182">
        <f>+'調整入力表③'!H23</f>
        <v>0</v>
      </c>
      <c r="H22" s="182">
        <f>+'調整入力表③'!I23</f>
        <v>0</v>
      </c>
      <c r="I22" s="183">
        <f>+'調整入力表③'!J23</f>
        <v>0</v>
      </c>
      <c r="J22" s="171"/>
      <c r="K22" s="179">
        <f>+'調整入力表③'!A61</f>
        <v>19</v>
      </c>
      <c r="L22" s="180" t="str">
        <f>+'調整入力表③'!B61</f>
        <v>水</v>
      </c>
      <c r="M22" s="181">
        <f>+'調整入力表③'!D61</f>
        <v>0</v>
      </c>
      <c r="N22" s="182">
        <f>+'調整入力表③'!E61</f>
        <v>0</v>
      </c>
      <c r="O22" s="182">
        <f>+'調整入力表③'!F61</f>
        <v>0</v>
      </c>
      <c r="P22" s="182">
        <f>+'調整入力表③'!G61</f>
        <v>0</v>
      </c>
      <c r="Q22" s="182">
        <f>+'調整入力表③'!H61</f>
        <v>0</v>
      </c>
      <c r="R22" s="182">
        <f>+'調整入力表③'!I61</f>
        <v>0</v>
      </c>
      <c r="S22" s="183">
        <f>+'調整入力表③'!J61</f>
        <v>0</v>
      </c>
      <c r="T22" s="171"/>
      <c r="U22" s="177">
        <f>+'調整入力表③'!A99</f>
        <v>19</v>
      </c>
      <c r="V22" s="178" t="str">
        <f>+'調整入力表③'!B99</f>
        <v>土</v>
      </c>
      <c r="W22" s="181" t="str">
        <f>+'調整入力表③'!D99</f>
        <v>-</v>
      </c>
      <c r="X22" s="182" t="str">
        <f>+'調整入力表③'!E99</f>
        <v>-</v>
      </c>
      <c r="Y22" s="182" t="str">
        <f>+'調整入力表③'!F99</f>
        <v>-</v>
      </c>
      <c r="Z22" s="182" t="str">
        <f>+'調整入力表③'!G99</f>
        <v>-</v>
      </c>
      <c r="AA22" s="182" t="str">
        <f>+'調整入力表③'!H99</f>
        <v>-</v>
      </c>
      <c r="AB22" s="182" t="str">
        <f>+'調整入力表③'!I99</f>
        <v>-</v>
      </c>
      <c r="AC22" s="183" t="str">
        <f>+'調整入力表③'!J99</f>
        <v>-</v>
      </c>
      <c r="AD22" s="171"/>
      <c r="AE22" s="177">
        <f>+'調整入力表③'!A137</f>
        <v>19</v>
      </c>
      <c r="AF22" s="178" t="str">
        <f>+'調整入力表③'!B137</f>
        <v>月</v>
      </c>
      <c r="AG22" s="181" t="str">
        <f>+'調整入力表③'!D137</f>
        <v>-</v>
      </c>
      <c r="AH22" s="182" t="str">
        <f>+'調整入力表③'!E137</f>
        <v>-</v>
      </c>
      <c r="AI22" s="182" t="str">
        <f>+'調整入力表③'!F137</f>
        <v>-</v>
      </c>
      <c r="AJ22" s="182" t="str">
        <f>+'調整入力表③'!G137</f>
        <v>-</v>
      </c>
      <c r="AK22" s="182" t="str">
        <f>+'調整入力表③'!H137</f>
        <v>-</v>
      </c>
      <c r="AL22" s="182" t="str">
        <f>+'調整入力表③'!I137</f>
        <v>-</v>
      </c>
      <c r="AM22" s="183" t="str">
        <f>+'調整入力表③'!J137</f>
        <v>-</v>
      </c>
      <c r="AN22" s="171"/>
      <c r="AO22" s="177">
        <f>+'調整入力表③'!A175</f>
        <v>19</v>
      </c>
      <c r="AP22" s="178" t="str">
        <f>+'調整入力表③'!B175</f>
        <v>木</v>
      </c>
      <c r="AQ22" s="181" t="str">
        <f>+'調整入力表③'!D175</f>
        <v>-</v>
      </c>
      <c r="AR22" s="182" t="str">
        <f>+'調整入力表③'!E175</f>
        <v>-</v>
      </c>
      <c r="AS22" s="182" t="str">
        <f>+'調整入力表③'!F175</f>
        <v>-</v>
      </c>
      <c r="AT22" s="182" t="str">
        <f>+'調整入力表③'!G175</f>
        <v>-</v>
      </c>
      <c r="AU22" s="182" t="str">
        <f>+'調整入力表③'!H175</f>
        <v>-</v>
      </c>
      <c r="AV22" s="182" t="str">
        <f>+'調整入力表③'!I175</f>
        <v>-</v>
      </c>
      <c r="AW22" s="183" t="str">
        <f>+'調整入力表③'!J175</f>
        <v>-</v>
      </c>
      <c r="AX22" s="171"/>
      <c r="AY22" s="177">
        <f>+'調整入力表③'!A213</f>
        <v>19</v>
      </c>
      <c r="AZ22" s="178" t="str">
        <f>+'調整入力表③'!B213</f>
        <v>日</v>
      </c>
      <c r="BA22" s="181" t="str">
        <f>+'調整入力表③'!D213</f>
        <v>-</v>
      </c>
      <c r="BB22" s="182" t="str">
        <f>+'調整入力表③'!E213</f>
        <v>-</v>
      </c>
      <c r="BC22" s="182" t="str">
        <f>+'調整入力表③'!F213</f>
        <v>-</v>
      </c>
      <c r="BD22" s="182" t="str">
        <f>+'調整入力表③'!G213</f>
        <v>-</v>
      </c>
      <c r="BE22" s="182" t="str">
        <f>+'調整入力表③'!H213</f>
        <v>-</v>
      </c>
      <c r="BF22" s="182" t="str">
        <f>+'調整入力表③'!I213</f>
        <v>-</v>
      </c>
      <c r="BG22" s="183" t="str">
        <f>+'調整入力表③'!J213</f>
        <v>-</v>
      </c>
    </row>
    <row r="23" spans="1:59" ht="16.5" customHeight="1">
      <c r="A23" s="179">
        <f>+'調整入力表③'!A24</f>
        <v>20</v>
      </c>
      <c r="B23" s="180" t="str">
        <f>+'調整入力表③'!B24</f>
        <v>火</v>
      </c>
      <c r="C23" s="181">
        <f>+'調整入力表③'!D24</f>
        <v>0</v>
      </c>
      <c r="D23" s="182">
        <f>+'調整入力表③'!E24</f>
        <v>0</v>
      </c>
      <c r="E23" s="182">
        <f>+'調整入力表③'!F24</f>
        <v>0</v>
      </c>
      <c r="F23" s="182">
        <f>+'調整入力表③'!G24</f>
        <v>0</v>
      </c>
      <c r="G23" s="182">
        <f>+'調整入力表③'!H24</f>
        <v>0</v>
      </c>
      <c r="H23" s="182">
        <f>+'調整入力表③'!I24</f>
        <v>0</v>
      </c>
      <c r="I23" s="183">
        <f>+'調整入力表③'!J24</f>
        <v>0</v>
      </c>
      <c r="J23" s="171"/>
      <c r="K23" s="179">
        <f>+'調整入力表③'!A62</f>
        <v>20</v>
      </c>
      <c r="L23" s="180" t="str">
        <f>+'調整入力表③'!B62</f>
        <v>木</v>
      </c>
      <c r="M23" s="181">
        <f>+'調整入力表③'!D62</f>
        <v>0</v>
      </c>
      <c r="N23" s="182">
        <f>+'調整入力表③'!E62</f>
        <v>0</v>
      </c>
      <c r="O23" s="182">
        <f>+'調整入力表③'!F62</f>
        <v>0</v>
      </c>
      <c r="P23" s="182">
        <f>+'調整入力表③'!G62</f>
        <v>0</v>
      </c>
      <c r="Q23" s="182">
        <f>+'調整入力表③'!H62</f>
        <v>0</v>
      </c>
      <c r="R23" s="182">
        <f>+'調整入力表③'!I62</f>
        <v>0</v>
      </c>
      <c r="S23" s="183">
        <f>+'調整入力表③'!J62</f>
        <v>0</v>
      </c>
      <c r="T23" s="171"/>
      <c r="U23" s="177">
        <f>+'調整入力表③'!A100</f>
        <v>20</v>
      </c>
      <c r="V23" s="178" t="str">
        <f>+'調整入力表③'!B100</f>
        <v>日</v>
      </c>
      <c r="W23" s="181" t="str">
        <f>+'調整入力表③'!D100</f>
        <v>-</v>
      </c>
      <c r="X23" s="182" t="str">
        <f>+'調整入力表③'!E100</f>
        <v>-</v>
      </c>
      <c r="Y23" s="182" t="str">
        <f>+'調整入力表③'!F100</f>
        <v>-</v>
      </c>
      <c r="Z23" s="182" t="str">
        <f>+'調整入力表③'!G100</f>
        <v>-</v>
      </c>
      <c r="AA23" s="182" t="str">
        <f>+'調整入力表③'!H100</f>
        <v>-</v>
      </c>
      <c r="AB23" s="182" t="str">
        <f>+'調整入力表③'!I100</f>
        <v>-</v>
      </c>
      <c r="AC23" s="183" t="str">
        <f>+'調整入力表③'!J100</f>
        <v>-</v>
      </c>
      <c r="AD23" s="171"/>
      <c r="AE23" s="179">
        <f>+'調整入力表③'!A138</f>
        <v>20</v>
      </c>
      <c r="AF23" s="180" t="str">
        <f>+'調整入力表③'!B138</f>
        <v>火</v>
      </c>
      <c r="AG23" s="181">
        <f>+'調整入力表③'!D138</f>
        <v>0</v>
      </c>
      <c r="AH23" s="182">
        <f>+'調整入力表③'!E138</f>
        <v>0</v>
      </c>
      <c r="AI23" s="182">
        <f>+'調整入力表③'!F138</f>
        <v>0</v>
      </c>
      <c r="AJ23" s="182">
        <f>+'調整入力表③'!G138</f>
        <v>0</v>
      </c>
      <c r="AK23" s="182">
        <f>+'調整入力表③'!H138</f>
        <v>0</v>
      </c>
      <c r="AL23" s="182">
        <f>+'調整入力表③'!I138</f>
        <v>0</v>
      </c>
      <c r="AM23" s="183">
        <f>+'調整入力表③'!J138</f>
        <v>0</v>
      </c>
      <c r="AN23" s="171"/>
      <c r="AO23" s="177">
        <f>+'調整入力表③'!A176</f>
        <v>20</v>
      </c>
      <c r="AP23" s="178" t="str">
        <f>+'調整入力表③'!B176</f>
        <v>金</v>
      </c>
      <c r="AQ23" s="181" t="str">
        <f>+'調整入力表③'!D176</f>
        <v>-</v>
      </c>
      <c r="AR23" s="182" t="str">
        <f>+'調整入力表③'!E176</f>
        <v>-</v>
      </c>
      <c r="AS23" s="182" t="str">
        <f>+'調整入力表③'!F176</f>
        <v>-</v>
      </c>
      <c r="AT23" s="182" t="str">
        <f>+'調整入力表③'!G176</f>
        <v>-</v>
      </c>
      <c r="AU23" s="182" t="str">
        <f>+'調整入力表③'!H176</f>
        <v>-</v>
      </c>
      <c r="AV23" s="182" t="str">
        <f>+'調整入力表③'!I176</f>
        <v>-</v>
      </c>
      <c r="AW23" s="183" t="str">
        <f>+'調整入力表③'!J176</f>
        <v>-</v>
      </c>
      <c r="AX23" s="171"/>
      <c r="AY23" s="177">
        <f>+'調整入力表③'!A214</f>
        <v>20</v>
      </c>
      <c r="AZ23" s="178" t="str">
        <f>+'調整入力表③'!B214</f>
        <v>月</v>
      </c>
      <c r="BA23" s="181" t="str">
        <f>+'調整入力表③'!D214</f>
        <v>-</v>
      </c>
      <c r="BB23" s="182" t="str">
        <f>+'調整入力表③'!E214</f>
        <v>-</v>
      </c>
      <c r="BC23" s="182" t="str">
        <f>+'調整入力表③'!F214</f>
        <v>-</v>
      </c>
      <c r="BD23" s="182" t="str">
        <f>+'調整入力表③'!G214</f>
        <v>-</v>
      </c>
      <c r="BE23" s="182" t="str">
        <f>+'調整入力表③'!H214</f>
        <v>-</v>
      </c>
      <c r="BF23" s="182" t="str">
        <f>+'調整入力表③'!I214</f>
        <v>-</v>
      </c>
      <c r="BG23" s="183" t="str">
        <f>+'調整入力表③'!J214</f>
        <v>-</v>
      </c>
    </row>
    <row r="24" spans="1:59" ht="16.5" customHeight="1">
      <c r="A24" s="179">
        <f>+'調整入力表③'!A25</f>
        <v>21</v>
      </c>
      <c r="B24" s="180" t="str">
        <f>+'調整入力表③'!B25</f>
        <v>水</v>
      </c>
      <c r="C24" s="181">
        <f>+'調整入力表③'!D25</f>
        <v>0</v>
      </c>
      <c r="D24" s="182">
        <f>+'調整入力表③'!E25</f>
        <v>0</v>
      </c>
      <c r="E24" s="182">
        <f>+'調整入力表③'!F25</f>
        <v>0</v>
      </c>
      <c r="F24" s="182">
        <f>+'調整入力表③'!G25</f>
        <v>0</v>
      </c>
      <c r="G24" s="182">
        <f>+'調整入力表③'!H25</f>
        <v>0</v>
      </c>
      <c r="H24" s="182">
        <f>+'調整入力表③'!I25</f>
        <v>0</v>
      </c>
      <c r="I24" s="183">
        <f>+'調整入力表③'!J25</f>
        <v>0</v>
      </c>
      <c r="J24" s="171"/>
      <c r="K24" s="179">
        <f>+'調整入力表③'!A63</f>
        <v>21</v>
      </c>
      <c r="L24" s="180" t="str">
        <f>+'調整入力表③'!B63</f>
        <v>金</v>
      </c>
      <c r="M24" s="181">
        <f>+'調整入力表③'!D63</f>
        <v>0</v>
      </c>
      <c r="N24" s="182">
        <f>+'調整入力表③'!E63</f>
        <v>0</v>
      </c>
      <c r="O24" s="182">
        <f>+'調整入力表③'!F63</f>
        <v>0</v>
      </c>
      <c r="P24" s="182">
        <f>+'調整入力表③'!G63</f>
        <v>0</v>
      </c>
      <c r="Q24" s="182">
        <f>+'調整入力表③'!H63</f>
        <v>0</v>
      </c>
      <c r="R24" s="182">
        <f>+'調整入力表③'!I63</f>
        <v>0</v>
      </c>
      <c r="S24" s="183">
        <f>+'調整入力表③'!J63</f>
        <v>0</v>
      </c>
      <c r="T24" s="171"/>
      <c r="U24" s="179">
        <f>+'調整入力表③'!A101</f>
        <v>21</v>
      </c>
      <c r="V24" s="180" t="str">
        <f>+'調整入力表③'!B101</f>
        <v>月</v>
      </c>
      <c r="W24" s="181">
        <f>+'調整入力表③'!D101</f>
        <v>0</v>
      </c>
      <c r="X24" s="182">
        <f>+'調整入力表③'!E101</f>
        <v>0</v>
      </c>
      <c r="Y24" s="182">
        <f>+'調整入力表③'!F101</f>
        <v>0</v>
      </c>
      <c r="Z24" s="182">
        <f>+'調整入力表③'!G101</f>
        <v>0</v>
      </c>
      <c r="AA24" s="182">
        <f>+'調整入力表③'!H101</f>
        <v>0</v>
      </c>
      <c r="AB24" s="182">
        <f>+'調整入力表③'!I101</f>
        <v>0</v>
      </c>
      <c r="AC24" s="183">
        <f>+'調整入力表③'!J101</f>
        <v>0</v>
      </c>
      <c r="AD24" s="171"/>
      <c r="AE24" s="177">
        <f>+'調整入力表③'!A139</f>
        <v>21</v>
      </c>
      <c r="AF24" s="178" t="str">
        <f>+'調整入力表③'!B139</f>
        <v>水</v>
      </c>
      <c r="AG24" s="181" t="str">
        <f>+'調整入力表③'!D139</f>
        <v>-</v>
      </c>
      <c r="AH24" s="182" t="str">
        <f>+'調整入力表③'!E139</f>
        <v>-</v>
      </c>
      <c r="AI24" s="182" t="str">
        <f>+'調整入力表③'!F139</f>
        <v>-</v>
      </c>
      <c r="AJ24" s="182" t="str">
        <f>+'調整入力表③'!G139</f>
        <v>-</v>
      </c>
      <c r="AK24" s="182" t="str">
        <f>+'調整入力表③'!H139</f>
        <v>-</v>
      </c>
      <c r="AL24" s="182" t="str">
        <f>+'調整入力表③'!I139</f>
        <v>-</v>
      </c>
      <c r="AM24" s="183" t="str">
        <f>+'調整入力表③'!J139</f>
        <v>-</v>
      </c>
      <c r="AN24" s="171"/>
      <c r="AO24" s="177">
        <f>+'調整入力表③'!A177</f>
        <v>21</v>
      </c>
      <c r="AP24" s="178" t="str">
        <f>+'調整入力表③'!B177</f>
        <v>土</v>
      </c>
      <c r="AQ24" s="181" t="str">
        <f>+'調整入力表③'!D177</f>
        <v>-</v>
      </c>
      <c r="AR24" s="182" t="str">
        <f>+'調整入力表③'!E177</f>
        <v>-</v>
      </c>
      <c r="AS24" s="182" t="str">
        <f>+'調整入力表③'!F177</f>
        <v>-</v>
      </c>
      <c r="AT24" s="182" t="str">
        <f>+'調整入力表③'!G177</f>
        <v>-</v>
      </c>
      <c r="AU24" s="182" t="str">
        <f>+'調整入力表③'!H177</f>
        <v>-</v>
      </c>
      <c r="AV24" s="182" t="str">
        <f>+'調整入力表③'!I177</f>
        <v>-</v>
      </c>
      <c r="AW24" s="183" t="str">
        <f>+'調整入力表③'!J177</f>
        <v>-</v>
      </c>
      <c r="AX24" s="171"/>
      <c r="AY24" s="179">
        <f>+'調整入力表③'!A215</f>
        <v>21</v>
      </c>
      <c r="AZ24" s="180" t="str">
        <f>+'調整入力表③'!B215</f>
        <v>火</v>
      </c>
      <c r="BA24" s="181">
        <f>+'調整入力表③'!D215</f>
        <v>0</v>
      </c>
      <c r="BB24" s="182">
        <f>+'調整入力表③'!E215</f>
        <v>0</v>
      </c>
      <c r="BC24" s="182">
        <f>+'調整入力表③'!F215</f>
        <v>0</v>
      </c>
      <c r="BD24" s="182">
        <f>+'調整入力表③'!G215</f>
        <v>0</v>
      </c>
      <c r="BE24" s="182">
        <f>+'調整入力表③'!H215</f>
        <v>0</v>
      </c>
      <c r="BF24" s="182">
        <f>+'調整入力表③'!I215</f>
        <v>0</v>
      </c>
      <c r="BG24" s="183">
        <f>+'調整入力表③'!J215</f>
        <v>0</v>
      </c>
    </row>
    <row r="25" spans="1:59" ht="16.5" customHeight="1">
      <c r="A25" s="179">
        <f>+'調整入力表③'!A26</f>
        <v>22</v>
      </c>
      <c r="B25" s="180" t="str">
        <f>+'調整入力表③'!B26</f>
        <v>木</v>
      </c>
      <c r="C25" s="181">
        <f>+'調整入力表③'!D26</f>
        <v>0</v>
      </c>
      <c r="D25" s="182">
        <f>+'調整入力表③'!E26</f>
        <v>0</v>
      </c>
      <c r="E25" s="182">
        <f>+'調整入力表③'!F26</f>
        <v>0</v>
      </c>
      <c r="F25" s="182">
        <f>+'調整入力表③'!G26</f>
        <v>0</v>
      </c>
      <c r="G25" s="182">
        <f>+'調整入力表③'!H26</f>
        <v>0</v>
      </c>
      <c r="H25" s="182">
        <f>+'調整入力表③'!I26</f>
        <v>0</v>
      </c>
      <c r="I25" s="183">
        <f>+'調整入力表③'!J26</f>
        <v>0</v>
      </c>
      <c r="J25" s="171"/>
      <c r="K25" s="177">
        <f>+'調整入力表③'!A64</f>
        <v>22</v>
      </c>
      <c r="L25" s="178" t="str">
        <f>+'調整入力表③'!B64</f>
        <v>土</v>
      </c>
      <c r="M25" s="181" t="str">
        <f>+'調整入力表③'!D64</f>
        <v>-</v>
      </c>
      <c r="N25" s="182" t="str">
        <f>+'調整入力表③'!E64</f>
        <v>-</v>
      </c>
      <c r="O25" s="182" t="str">
        <f>+'調整入力表③'!F64</f>
        <v>-</v>
      </c>
      <c r="P25" s="182" t="str">
        <f>+'調整入力表③'!G64</f>
        <v>-</v>
      </c>
      <c r="Q25" s="182" t="str">
        <f>+'調整入力表③'!H64</f>
        <v>-</v>
      </c>
      <c r="R25" s="182" t="str">
        <f>+'調整入力表③'!I64</f>
        <v>-</v>
      </c>
      <c r="S25" s="183" t="str">
        <f>+'調整入力表③'!J64</f>
        <v>-</v>
      </c>
      <c r="T25" s="171"/>
      <c r="U25" s="179">
        <f>+'調整入力表③'!A102</f>
        <v>22</v>
      </c>
      <c r="V25" s="180" t="str">
        <f>+'調整入力表③'!B102</f>
        <v>火</v>
      </c>
      <c r="W25" s="181">
        <f>+'調整入力表③'!D102</f>
        <v>0</v>
      </c>
      <c r="X25" s="182">
        <f>+'調整入力表③'!E102</f>
        <v>0</v>
      </c>
      <c r="Y25" s="182">
        <f>+'調整入力表③'!F102</f>
        <v>0</v>
      </c>
      <c r="Z25" s="182">
        <f>+'調整入力表③'!G102</f>
        <v>0</v>
      </c>
      <c r="AA25" s="182">
        <f>+'調整入力表③'!H102</f>
        <v>0</v>
      </c>
      <c r="AB25" s="182">
        <f>+'調整入力表③'!I102</f>
        <v>0</v>
      </c>
      <c r="AC25" s="183">
        <f>+'調整入力表③'!J102</f>
        <v>0</v>
      </c>
      <c r="AD25" s="171"/>
      <c r="AE25" s="177">
        <f>+'調整入力表③'!A140</f>
        <v>22</v>
      </c>
      <c r="AF25" s="178" t="str">
        <f>+'調整入力表③'!B140</f>
        <v>木</v>
      </c>
      <c r="AG25" s="181" t="str">
        <f>+'調整入力表③'!D140</f>
        <v>-</v>
      </c>
      <c r="AH25" s="182" t="str">
        <f>+'調整入力表③'!E140</f>
        <v>-</v>
      </c>
      <c r="AI25" s="182" t="str">
        <f>+'調整入力表③'!F140</f>
        <v>-</v>
      </c>
      <c r="AJ25" s="182" t="str">
        <f>+'調整入力表③'!G140</f>
        <v>-</v>
      </c>
      <c r="AK25" s="182" t="str">
        <f>+'調整入力表③'!H140</f>
        <v>-</v>
      </c>
      <c r="AL25" s="182" t="str">
        <f>+'調整入力表③'!I140</f>
        <v>-</v>
      </c>
      <c r="AM25" s="183" t="str">
        <f>+'調整入力表③'!J140</f>
        <v>-</v>
      </c>
      <c r="AN25" s="171"/>
      <c r="AO25" s="177">
        <f>+'調整入力表③'!A178</f>
        <v>22</v>
      </c>
      <c r="AP25" s="178" t="str">
        <f>+'調整入力表③'!B178</f>
        <v>日</v>
      </c>
      <c r="AQ25" s="181" t="str">
        <f>+'調整入力表③'!D178</f>
        <v>-</v>
      </c>
      <c r="AR25" s="182" t="str">
        <f>+'調整入力表③'!E178</f>
        <v>-</v>
      </c>
      <c r="AS25" s="182" t="str">
        <f>+'調整入力表③'!F178</f>
        <v>-</v>
      </c>
      <c r="AT25" s="182" t="str">
        <f>+'調整入力表③'!G178</f>
        <v>-</v>
      </c>
      <c r="AU25" s="182" t="str">
        <f>+'調整入力表③'!H178</f>
        <v>-</v>
      </c>
      <c r="AV25" s="182" t="str">
        <f>+'調整入力表③'!I178</f>
        <v>-</v>
      </c>
      <c r="AW25" s="183" t="str">
        <f>+'調整入力表③'!J178</f>
        <v>-</v>
      </c>
      <c r="AX25" s="171"/>
      <c r="AY25" s="179">
        <f>+'調整入力表③'!A216</f>
        <v>22</v>
      </c>
      <c r="AZ25" s="180" t="str">
        <f>+'調整入力表③'!B216</f>
        <v>水</v>
      </c>
      <c r="BA25" s="181">
        <f>+'調整入力表③'!D216</f>
        <v>0</v>
      </c>
      <c r="BB25" s="182">
        <f>+'調整入力表③'!E216</f>
        <v>0</v>
      </c>
      <c r="BC25" s="182">
        <f>+'調整入力表③'!F216</f>
        <v>0</v>
      </c>
      <c r="BD25" s="182">
        <f>+'調整入力表③'!G216</f>
        <v>0</v>
      </c>
      <c r="BE25" s="182">
        <f>+'調整入力表③'!H216</f>
        <v>0</v>
      </c>
      <c r="BF25" s="182">
        <f>+'調整入力表③'!I216</f>
        <v>0</v>
      </c>
      <c r="BG25" s="183">
        <f>+'調整入力表③'!J216</f>
        <v>0</v>
      </c>
    </row>
    <row r="26" spans="1:59" ht="16.5" customHeight="1">
      <c r="A26" s="179">
        <f>+'調整入力表③'!A27</f>
        <v>23</v>
      </c>
      <c r="B26" s="180" t="str">
        <f>+'調整入力表③'!B27</f>
        <v>金</v>
      </c>
      <c r="C26" s="181">
        <f>+'調整入力表③'!D27</f>
        <v>0</v>
      </c>
      <c r="D26" s="182">
        <f>+'調整入力表③'!E27</f>
        <v>0</v>
      </c>
      <c r="E26" s="182">
        <f>+'調整入力表③'!F27</f>
        <v>0</v>
      </c>
      <c r="F26" s="182">
        <f>+'調整入力表③'!G27</f>
        <v>0</v>
      </c>
      <c r="G26" s="182">
        <f>+'調整入力表③'!H27</f>
        <v>0</v>
      </c>
      <c r="H26" s="182">
        <f>+'調整入力表③'!I27</f>
        <v>0</v>
      </c>
      <c r="I26" s="183">
        <f>+'調整入力表③'!J27</f>
        <v>0</v>
      </c>
      <c r="J26" s="171"/>
      <c r="K26" s="177">
        <f>+'調整入力表③'!A65</f>
        <v>23</v>
      </c>
      <c r="L26" s="178" t="str">
        <f>+'調整入力表③'!B65</f>
        <v>日</v>
      </c>
      <c r="M26" s="181" t="str">
        <f>+'調整入力表③'!D65</f>
        <v>-</v>
      </c>
      <c r="N26" s="182" t="str">
        <f>+'調整入力表③'!E65</f>
        <v>-</v>
      </c>
      <c r="O26" s="182" t="str">
        <f>+'調整入力表③'!F65</f>
        <v>-</v>
      </c>
      <c r="P26" s="182" t="str">
        <f>+'調整入力表③'!G65</f>
        <v>-</v>
      </c>
      <c r="Q26" s="182" t="str">
        <f>+'調整入力表③'!H65</f>
        <v>-</v>
      </c>
      <c r="R26" s="182" t="str">
        <f>+'調整入力表③'!I65</f>
        <v>-</v>
      </c>
      <c r="S26" s="183" t="str">
        <f>+'調整入力表③'!J65</f>
        <v>-</v>
      </c>
      <c r="T26" s="171"/>
      <c r="U26" s="179">
        <f>+'調整入力表③'!A103</f>
        <v>23</v>
      </c>
      <c r="V26" s="180" t="str">
        <f>+'調整入力表③'!B103</f>
        <v>水</v>
      </c>
      <c r="W26" s="181">
        <f>+'調整入力表③'!D103</f>
        <v>0</v>
      </c>
      <c r="X26" s="182">
        <f>+'調整入力表③'!E103</f>
        <v>0</v>
      </c>
      <c r="Y26" s="182">
        <f>+'調整入力表③'!F103</f>
        <v>0</v>
      </c>
      <c r="Z26" s="182">
        <f>+'調整入力表③'!G103</f>
        <v>0</v>
      </c>
      <c r="AA26" s="182">
        <f>+'調整入力表③'!H103</f>
        <v>0</v>
      </c>
      <c r="AB26" s="182">
        <f>+'調整入力表③'!I103</f>
        <v>0</v>
      </c>
      <c r="AC26" s="183">
        <f>+'調整入力表③'!J103</f>
        <v>0</v>
      </c>
      <c r="AD26" s="171"/>
      <c r="AE26" s="177">
        <f>+'調整入力表③'!A141</f>
        <v>23</v>
      </c>
      <c r="AF26" s="178" t="str">
        <f>+'調整入力表③'!B141</f>
        <v>金</v>
      </c>
      <c r="AG26" s="181" t="str">
        <f>+'調整入力表③'!D141</f>
        <v>-</v>
      </c>
      <c r="AH26" s="182" t="str">
        <f>+'調整入力表③'!E141</f>
        <v>-</v>
      </c>
      <c r="AI26" s="182" t="str">
        <f>+'調整入力表③'!F141</f>
        <v>-</v>
      </c>
      <c r="AJ26" s="182" t="str">
        <f>+'調整入力表③'!G141</f>
        <v>-</v>
      </c>
      <c r="AK26" s="182" t="str">
        <f>+'調整入力表③'!H141</f>
        <v>-</v>
      </c>
      <c r="AL26" s="182" t="str">
        <f>+'調整入力表③'!I141</f>
        <v>-</v>
      </c>
      <c r="AM26" s="183" t="str">
        <f>+'調整入力表③'!J141</f>
        <v>-</v>
      </c>
      <c r="AN26" s="171"/>
      <c r="AO26" s="177">
        <f>+'調整入力表③'!A179</f>
        <v>23</v>
      </c>
      <c r="AP26" s="178" t="str">
        <f>+'調整入力表③'!B179</f>
        <v>月</v>
      </c>
      <c r="AQ26" s="181" t="str">
        <f>+'調整入力表③'!D179</f>
        <v>-</v>
      </c>
      <c r="AR26" s="182" t="str">
        <f>+'調整入力表③'!E179</f>
        <v>-</v>
      </c>
      <c r="AS26" s="182" t="str">
        <f>+'調整入力表③'!F179</f>
        <v>-</v>
      </c>
      <c r="AT26" s="182" t="str">
        <f>+'調整入力表③'!G179</f>
        <v>-</v>
      </c>
      <c r="AU26" s="182" t="str">
        <f>+'調整入力表③'!H179</f>
        <v>-</v>
      </c>
      <c r="AV26" s="182" t="str">
        <f>+'調整入力表③'!I179</f>
        <v>-</v>
      </c>
      <c r="AW26" s="183" t="str">
        <f>+'調整入力表③'!J179</f>
        <v>-</v>
      </c>
      <c r="AX26" s="171"/>
      <c r="AY26" s="177">
        <f>+'調整入力表③'!A217</f>
        <v>23</v>
      </c>
      <c r="AZ26" s="178" t="str">
        <f>+'調整入力表③'!B217</f>
        <v>木</v>
      </c>
      <c r="BA26" s="181" t="str">
        <f>+'調整入力表③'!D217</f>
        <v>-</v>
      </c>
      <c r="BB26" s="182" t="str">
        <f>+'調整入力表③'!E217</f>
        <v>-</v>
      </c>
      <c r="BC26" s="182" t="str">
        <f>+'調整入力表③'!F217</f>
        <v>-</v>
      </c>
      <c r="BD26" s="182" t="str">
        <f>+'調整入力表③'!G217</f>
        <v>-</v>
      </c>
      <c r="BE26" s="182" t="str">
        <f>+'調整入力表③'!H217</f>
        <v>-</v>
      </c>
      <c r="BF26" s="182" t="str">
        <f>+'調整入力表③'!I217</f>
        <v>-</v>
      </c>
      <c r="BG26" s="183" t="str">
        <f>+'調整入力表③'!J217</f>
        <v>-</v>
      </c>
    </row>
    <row r="27" spans="1:59" ht="16.5" customHeight="1">
      <c r="A27" s="177">
        <f>+'調整入力表③'!A28</f>
        <v>24</v>
      </c>
      <c r="B27" s="178" t="str">
        <f>+'調整入力表③'!B28</f>
        <v>土</v>
      </c>
      <c r="C27" s="181" t="str">
        <f>+'調整入力表③'!D28</f>
        <v>-</v>
      </c>
      <c r="D27" s="182" t="str">
        <f>+'調整入力表③'!E28</f>
        <v>-</v>
      </c>
      <c r="E27" s="182" t="str">
        <f>+'調整入力表③'!F28</f>
        <v>-</v>
      </c>
      <c r="F27" s="182" t="str">
        <f>+'調整入力表③'!G28</f>
        <v>-</v>
      </c>
      <c r="G27" s="182" t="str">
        <f>+'調整入力表③'!H28</f>
        <v>-</v>
      </c>
      <c r="H27" s="182" t="str">
        <f>+'調整入力表③'!I28</f>
        <v>-</v>
      </c>
      <c r="I27" s="183" t="str">
        <f>+'調整入力表③'!J28</f>
        <v>-</v>
      </c>
      <c r="J27" s="171"/>
      <c r="K27" s="179">
        <f>+'調整入力表③'!A66</f>
        <v>24</v>
      </c>
      <c r="L27" s="180" t="str">
        <f>+'調整入力表③'!B66</f>
        <v>月</v>
      </c>
      <c r="M27" s="181">
        <f>+'調整入力表③'!D66</f>
        <v>0</v>
      </c>
      <c r="N27" s="182">
        <f>+'調整入力表③'!E66</f>
        <v>0</v>
      </c>
      <c r="O27" s="182">
        <f>+'調整入力表③'!F66</f>
        <v>0</v>
      </c>
      <c r="P27" s="182">
        <f>+'調整入力表③'!G66</f>
        <v>0</v>
      </c>
      <c r="Q27" s="182">
        <f>+'調整入力表③'!H66</f>
        <v>0</v>
      </c>
      <c r="R27" s="182">
        <f>+'調整入力表③'!I66</f>
        <v>0</v>
      </c>
      <c r="S27" s="183">
        <f>+'調整入力表③'!J66</f>
        <v>0</v>
      </c>
      <c r="T27" s="171"/>
      <c r="U27" s="179">
        <f>+'調整入力表③'!A104</f>
        <v>24</v>
      </c>
      <c r="V27" s="180" t="str">
        <f>+'調整入力表③'!B104</f>
        <v>木</v>
      </c>
      <c r="W27" s="181">
        <f>+'調整入力表③'!D104</f>
        <v>0</v>
      </c>
      <c r="X27" s="182">
        <f>+'調整入力表③'!E104</f>
        <v>0</v>
      </c>
      <c r="Y27" s="182">
        <f>+'調整入力表③'!F104</f>
        <v>0</v>
      </c>
      <c r="Z27" s="182">
        <f>+'調整入力表③'!G104</f>
        <v>0</v>
      </c>
      <c r="AA27" s="182">
        <f>+'調整入力表③'!H104</f>
        <v>0</v>
      </c>
      <c r="AB27" s="182">
        <f>+'調整入力表③'!I104</f>
        <v>0</v>
      </c>
      <c r="AC27" s="183">
        <f>+'調整入力表③'!J104</f>
        <v>0</v>
      </c>
      <c r="AD27" s="171"/>
      <c r="AE27" s="177">
        <f>+'調整入力表③'!A142</f>
        <v>24</v>
      </c>
      <c r="AF27" s="178" t="str">
        <f>+'調整入力表③'!B142</f>
        <v>土</v>
      </c>
      <c r="AG27" s="181" t="str">
        <f>+'調整入力表③'!D142</f>
        <v>-</v>
      </c>
      <c r="AH27" s="182" t="str">
        <f>+'調整入力表③'!E142</f>
        <v>-</v>
      </c>
      <c r="AI27" s="182" t="str">
        <f>+'調整入力表③'!F142</f>
        <v>-</v>
      </c>
      <c r="AJ27" s="182" t="str">
        <f>+'調整入力表③'!G142</f>
        <v>-</v>
      </c>
      <c r="AK27" s="182" t="str">
        <f>+'調整入力表③'!H142</f>
        <v>-</v>
      </c>
      <c r="AL27" s="182" t="str">
        <f>+'調整入力表③'!I142</f>
        <v>-</v>
      </c>
      <c r="AM27" s="183" t="str">
        <f>+'調整入力表③'!J142</f>
        <v>-</v>
      </c>
      <c r="AN27" s="171"/>
      <c r="AO27" s="177">
        <f>+'調整入力表③'!A180</f>
        <v>24</v>
      </c>
      <c r="AP27" s="178" t="str">
        <f>+'調整入力表③'!B180</f>
        <v>火</v>
      </c>
      <c r="AQ27" s="181" t="str">
        <f>+'調整入力表③'!D180</f>
        <v>-</v>
      </c>
      <c r="AR27" s="182" t="str">
        <f>+'調整入力表③'!E180</f>
        <v>-</v>
      </c>
      <c r="AS27" s="182" t="str">
        <f>+'調整入力表③'!F180</f>
        <v>-</v>
      </c>
      <c r="AT27" s="182" t="str">
        <f>+'調整入力表③'!G180</f>
        <v>-</v>
      </c>
      <c r="AU27" s="182" t="str">
        <f>+'調整入力表③'!H180</f>
        <v>-</v>
      </c>
      <c r="AV27" s="182" t="str">
        <f>+'調整入力表③'!I180</f>
        <v>-</v>
      </c>
      <c r="AW27" s="183" t="str">
        <f>+'調整入力表③'!J180</f>
        <v>-</v>
      </c>
      <c r="AX27" s="171"/>
      <c r="AY27" s="179">
        <f>+'調整入力表③'!A218</f>
        <v>24</v>
      </c>
      <c r="AZ27" s="180" t="str">
        <f>+'調整入力表③'!B218</f>
        <v>金</v>
      </c>
      <c r="BA27" s="181">
        <f>+'調整入力表③'!D218</f>
        <v>0</v>
      </c>
      <c r="BB27" s="182">
        <f>+'調整入力表③'!E218</f>
        <v>0</v>
      </c>
      <c r="BC27" s="182">
        <f>+'調整入力表③'!F218</f>
        <v>0</v>
      </c>
      <c r="BD27" s="182">
        <f>+'調整入力表③'!G218</f>
        <v>0</v>
      </c>
      <c r="BE27" s="182">
        <f>+'調整入力表③'!H218</f>
        <v>0</v>
      </c>
      <c r="BF27" s="182">
        <f>+'調整入力表③'!I218</f>
        <v>0</v>
      </c>
      <c r="BG27" s="183">
        <f>+'調整入力表③'!J218</f>
        <v>0</v>
      </c>
    </row>
    <row r="28" spans="1:59" ht="16.5" customHeight="1">
      <c r="A28" s="177">
        <f>+'調整入力表③'!A29</f>
        <v>25</v>
      </c>
      <c r="B28" s="178" t="str">
        <f>+'調整入力表③'!B29</f>
        <v>日</v>
      </c>
      <c r="C28" s="181" t="str">
        <f>+'調整入力表③'!D29</f>
        <v>-</v>
      </c>
      <c r="D28" s="182" t="str">
        <f>+'調整入力表③'!E29</f>
        <v>-</v>
      </c>
      <c r="E28" s="182" t="str">
        <f>+'調整入力表③'!F29</f>
        <v>-</v>
      </c>
      <c r="F28" s="182" t="str">
        <f>+'調整入力表③'!G29</f>
        <v>-</v>
      </c>
      <c r="G28" s="182" t="str">
        <f>+'調整入力表③'!H29</f>
        <v>-</v>
      </c>
      <c r="H28" s="182" t="str">
        <f>+'調整入力表③'!I29</f>
        <v>-</v>
      </c>
      <c r="I28" s="183" t="str">
        <f>+'調整入力表③'!J29</f>
        <v>-</v>
      </c>
      <c r="J28" s="171"/>
      <c r="K28" s="179">
        <f>+'調整入力表③'!A67</f>
        <v>25</v>
      </c>
      <c r="L28" s="180" t="str">
        <f>+'調整入力表③'!B67</f>
        <v>火</v>
      </c>
      <c r="M28" s="181">
        <f>+'調整入力表③'!D67</f>
        <v>0</v>
      </c>
      <c r="N28" s="182">
        <f>+'調整入力表③'!E67</f>
        <v>0</v>
      </c>
      <c r="O28" s="182">
        <f>+'調整入力表③'!F67</f>
        <v>0</v>
      </c>
      <c r="P28" s="182">
        <f>+'調整入力表③'!G67</f>
        <v>0</v>
      </c>
      <c r="Q28" s="182">
        <f>+'調整入力表③'!H67</f>
        <v>0</v>
      </c>
      <c r="R28" s="182">
        <f>+'調整入力表③'!I67</f>
        <v>0</v>
      </c>
      <c r="S28" s="183">
        <f>+'調整入力表③'!J67</f>
        <v>0</v>
      </c>
      <c r="T28" s="171"/>
      <c r="U28" s="179">
        <f>+'調整入力表③'!A105</f>
        <v>25</v>
      </c>
      <c r="V28" s="180" t="str">
        <f>+'調整入力表③'!B105</f>
        <v>金</v>
      </c>
      <c r="W28" s="181">
        <f>+'調整入力表③'!D105</f>
        <v>0</v>
      </c>
      <c r="X28" s="182">
        <f>+'調整入力表③'!E105</f>
        <v>0</v>
      </c>
      <c r="Y28" s="182">
        <f>+'調整入力表③'!F105</f>
        <v>0</v>
      </c>
      <c r="Z28" s="182">
        <f>+'調整入力表③'!G105</f>
        <v>0</v>
      </c>
      <c r="AA28" s="182">
        <f>+'調整入力表③'!H105</f>
        <v>0</v>
      </c>
      <c r="AB28" s="182">
        <f>+'調整入力表③'!I105</f>
        <v>0</v>
      </c>
      <c r="AC28" s="183">
        <f>+'調整入力表③'!J105</f>
        <v>0</v>
      </c>
      <c r="AD28" s="171"/>
      <c r="AE28" s="177">
        <f>+'調整入力表③'!A143</f>
        <v>25</v>
      </c>
      <c r="AF28" s="178" t="str">
        <f>+'調整入力表③'!B143</f>
        <v>日</v>
      </c>
      <c r="AG28" s="181" t="str">
        <f>+'調整入力表③'!D143</f>
        <v>-</v>
      </c>
      <c r="AH28" s="182" t="str">
        <f>+'調整入力表③'!E143</f>
        <v>-</v>
      </c>
      <c r="AI28" s="182" t="str">
        <f>+'調整入力表③'!F143</f>
        <v>-</v>
      </c>
      <c r="AJ28" s="182" t="str">
        <f>+'調整入力表③'!G143</f>
        <v>-</v>
      </c>
      <c r="AK28" s="182" t="str">
        <f>+'調整入力表③'!H143</f>
        <v>-</v>
      </c>
      <c r="AL28" s="182" t="str">
        <f>+'調整入力表③'!I143</f>
        <v>-</v>
      </c>
      <c r="AM28" s="183" t="str">
        <f>+'調整入力表③'!J143</f>
        <v>-</v>
      </c>
      <c r="AN28" s="171"/>
      <c r="AO28" s="177">
        <f>+'調整入力表③'!A181</f>
        <v>25</v>
      </c>
      <c r="AP28" s="178" t="str">
        <f>+'調整入力表③'!B181</f>
        <v>水</v>
      </c>
      <c r="AQ28" s="181" t="str">
        <f>+'調整入力表③'!D181</f>
        <v>-</v>
      </c>
      <c r="AR28" s="182" t="str">
        <f>+'調整入力表③'!E181</f>
        <v>-</v>
      </c>
      <c r="AS28" s="182" t="str">
        <f>+'調整入力表③'!F181</f>
        <v>-</v>
      </c>
      <c r="AT28" s="182" t="str">
        <f>+'調整入力表③'!G181</f>
        <v>-</v>
      </c>
      <c r="AU28" s="182" t="str">
        <f>+'調整入力表③'!H181</f>
        <v>-</v>
      </c>
      <c r="AV28" s="182" t="str">
        <f>+'調整入力表③'!I181</f>
        <v>-</v>
      </c>
      <c r="AW28" s="183" t="str">
        <f>+'調整入力表③'!J181</f>
        <v>-</v>
      </c>
      <c r="AX28" s="171"/>
      <c r="AY28" s="177">
        <f>+'調整入力表③'!A219</f>
        <v>25</v>
      </c>
      <c r="AZ28" s="178" t="str">
        <f>+'調整入力表③'!B219</f>
        <v>土</v>
      </c>
      <c r="BA28" s="181" t="str">
        <f>+'調整入力表③'!D219</f>
        <v>-</v>
      </c>
      <c r="BB28" s="182" t="str">
        <f>+'調整入力表③'!E219</f>
        <v>-</v>
      </c>
      <c r="BC28" s="182" t="str">
        <f>+'調整入力表③'!F219</f>
        <v>-</v>
      </c>
      <c r="BD28" s="182" t="str">
        <f>+'調整入力表③'!G219</f>
        <v>-</v>
      </c>
      <c r="BE28" s="182" t="str">
        <f>+'調整入力表③'!H219</f>
        <v>-</v>
      </c>
      <c r="BF28" s="182" t="str">
        <f>+'調整入力表③'!I219</f>
        <v>-</v>
      </c>
      <c r="BG28" s="183" t="str">
        <f>+'調整入力表③'!J219</f>
        <v>-</v>
      </c>
    </row>
    <row r="29" spans="1:59" ht="16.5" customHeight="1">
      <c r="A29" s="179">
        <f>+'調整入力表③'!A30</f>
        <v>26</v>
      </c>
      <c r="B29" s="180" t="str">
        <f>+'調整入力表③'!B30</f>
        <v>月</v>
      </c>
      <c r="C29" s="181">
        <f>+'調整入力表③'!D30</f>
        <v>0</v>
      </c>
      <c r="D29" s="182">
        <f>+'調整入力表③'!E30</f>
        <v>0</v>
      </c>
      <c r="E29" s="182">
        <f>+'調整入力表③'!F30</f>
        <v>0</v>
      </c>
      <c r="F29" s="182">
        <f>+'調整入力表③'!G30</f>
        <v>0</v>
      </c>
      <c r="G29" s="182">
        <f>+'調整入力表③'!H30</f>
        <v>0</v>
      </c>
      <c r="H29" s="182">
        <f>+'調整入力表③'!I30</f>
        <v>0</v>
      </c>
      <c r="I29" s="183">
        <f>+'調整入力表③'!J30</f>
        <v>0</v>
      </c>
      <c r="J29" s="171"/>
      <c r="K29" s="179">
        <f>+'調整入力表③'!A68</f>
        <v>26</v>
      </c>
      <c r="L29" s="180" t="str">
        <f>+'調整入力表③'!B68</f>
        <v>水</v>
      </c>
      <c r="M29" s="181">
        <f>+'調整入力表③'!D68</f>
        <v>0</v>
      </c>
      <c r="N29" s="182">
        <f>+'調整入力表③'!E68</f>
        <v>0</v>
      </c>
      <c r="O29" s="182">
        <f>+'調整入力表③'!F68</f>
        <v>0</v>
      </c>
      <c r="P29" s="182">
        <f>+'調整入力表③'!G68</f>
        <v>0</v>
      </c>
      <c r="Q29" s="182">
        <f>+'調整入力表③'!H68</f>
        <v>0</v>
      </c>
      <c r="R29" s="182">
        <f>+'調整入力表③'!I68</f>
        <v>0</v>
      </c>
      <c r="S29" s="183">
        <f>+'調整入力表③'!J68</f>
        <v>0</v>
      </c>
      <c r="T29" s="171"/>
      <c r="U29" s="177">
        <f>+'調整入力表③'!A106</f>
        <v>26</v>
      </c>
      <c r="V29" s="178" t="str">
        <f>+'調整入力表③'!B106</f>
        <v>土</v>
      </c>
      <c r="W29" s="181" t="str">
        <f>+'調整入力表③'!D106</f>
        <v>-</v>
      </c>
      <c r="X29" s="182" t="str">
        <f>+'調整入力表③'!E106</f>
        <v>-</v>
      </c>
      <c r="Y29" s="182" t="str">
        <f>+'調整入力表③'!F106</f>
        <v>-</v>
      </c>
      <c r="Z29" s="182" t="str">
        <f>+'調整入力表③'!G106</f>
        <v>-</v>
      </c>
      <c r="AA29" s="182" t="str">
        <f>+'調整入力表③'!H106</f>
        <v>-</v>
      </c>
      <c r="AB29" s="182" t="str">
        <f>+'調整入力表③'!I106</f>
        <v>-</v>
      </c>
      <c r="AC29" s="183" t="str">
        <f>+'調整入力表③'!J106</f>
        <v>-</v>
      </c>
      <c r="AD29" s="171"/>
      <c r="AE29" s="177">
        <f>+'調整入力表③'!A144</f>
        <v>26</v>
      </c>
      <c r="AF29" s="178" t="str">
        <f>+'調整入力表③'!B144</f>
        <v>月</v>
      </c>
      <c r="AG29" s="181" t="str">
        <f>+'調整入力表③'!D144</f>
        <v>-</v>
      </c>
      <c r="AH29" s="182" t="str">
        <f>+'調整入力表③'!E144</f>
        <v>-</v>
      </c>
      <c r="AI29" s="182" t="str">
        <f>+'調整入力表③'!F144</f>
        <v>-</v>
      </c>
      <c r="AJ29" s="182" t="str">
        <f>+'調整入力表③'!G144</f>
        <v>-</v>
      </c>
      <c r="AK29" s="182" t="str">
        <f>+'調整入力表③'!H144</f>
        <v>-</v>
      </c>
      <c r="AL29" s="182" t="str">
        <f>+'調整入力表③'!I144</f>
        <v>-</v>
      </c>
      <c r="AM29" s="183" t="str">
        <f>+'調整入力表③'!J144</f>
        <v>-</v>
      </c>
      <c r="AN29" s="171"/>
      <c r="AO29" s="177">
        <f>+'調整入力表③'!A182</f>
        <v>26</v>
      </c>
      <c r="AP29" s="178" t="str">
        <f>+'調整入力表③'!B182</f>
        <v>木</v>
      </c>
      <c r="AQ29" s="181" t="str">
        <f>+'調整入力表③'!D182</f>
        <v>-</v>
      </c>
      <c r="AR29" s="182" t="str">
        <f>+'調整入力表③'!E182</f>
        <v>-</v>
      </c>
      <c r="AS29" s="182" t="str">
        <f>+'調整入力表③'!F182</f>
        <v>-</v>
      </c>
      <c r="AT29" s="182" t="str">
        <f>+'調整入力表③'!G182</f>
        <v>-</v>
      </c>
      <c r="AU29" s="182" t="str">
        <f>+'調整入力表③'!H182</f>
        <v>-</v>
      </c>
      <c r="AV29" s="182" t="str">
        <f>+'調整入力表③'!I182</f>
        <v>-</v>
      </c>
      <c r="AW29" s="183" t="str">
        <f>+'調整入力表③'!J182</f>
        <v>-</v>
      </c>
      <c r="AX29" s="171"/>
      <c r="AY29" s="177">
        <f>+'調整入力表③'!A220</f>
        <v>26</v>
      </c>
      <c r="AZ29" s="178" t="str">
        <f>+'調整入力表③'!B220</f>
        <v>日</v>
      </c>
      <c r="BA29" s="181" t="str">
        <f>+'調整入力表③'!D220</f>
        <v>-</v>
      </c>
      <c r="BB29" s="182" t="str">
        <f>+'調整入力表③'!E220</f>
        <v>-</v>
      </c>
      <c r="BC29" s="182" t="str">
        <f>+'調整入力表③'!F220</f>
        <v>-</v>
      </c>
      <c r="BD29" s="182" t="str">
        <f>+'調整入力表③'!G220</f>
        <v>-</v>
      </c>
      <c r="BE29" s="182" t="str">
        <f>+'調整入力表③'!H220</f>
        <v>-</v>
      </c>
      <c r="BF29" s="182" t="str">
        <f>+'調整入力表③'!I220</f>
        <v>-</v>
      </c>
      <c r="BG29" s="183" t="str">
        <f>+'調整入力表③'!J220</f>
        <v>-</v>
      </c>
    </row>
    <row r="30" spans="1:59" ht="16.5" customHeight="1">
      <c r="A30" s="179">
        <f>+'調整入力表③'!A31</f>
        <v>27</v>
      </c>
      <c r="B30" s="180" t="str">
        <f>+'調整入力表③'!B31</f>
        <v>火</v>
      </c>
      <c r="C30" s="181">
        <f>+'調整入力表③'!D31</f>
        <v>0</v>
      </c>
      <c r="D30" s="182">
        <f>+'調整入力表③'!E31</f>
        <v>0</v>
      </c>
      <c r="E30" s="182">
        <f>+'調整入力表③'!F31</f>
        <v>0</v>
      </c>
      <c r="F30" s="182">
        <f>+'調整入力表③'!G31</f>
        <v>0</v>
      </c>
      <c r="G30" s="182">
        <f>+'調整入力表③'!H31</f>
        <v>0</v>
      </c>
      <c r="H30" s="182">
        <f>+'調整入力表③'!I31</f>
        <v>0</v>
      </c>
      <c r="I30" s="183">
        <f>+'調整入力表③'!J31</f>
        <v>0</v>
      </c>
      <c r="J30" s="171"/>
      <c r="K30" s="179">
        <f>+'調整入力表③'!A69</f>
        <v>27</v>
      </c>
      <c r="L30" s="180" t="str">
        <f>+'調整入力表③'!B69</f>
        <v>木</v>
      </c>
      <c r="M30" s="181">
        <f>+'調整入力表③'!D69</f>
        <v>0</v>
      </c>
      <c r="N30" s="182">
        <f>+'調整入力表③'!E69</f>
        <v>0</v>
      </c>
      <c r="O30" s="182">
        <f>+'調整入力表③'!F69</f>
        <v>0</v>
      </c>
      <c r="P30" s="182">
        <f>+'調整入力表③'!G69</f>
        <v>0</v>
      </c>
      <c r="Q30" s="182">
        <f>+'調整入力表③'!H69</f>
        <v>0</v>
      </c>
      <c r="R30" s="182">
        <f>+'調整入力表③'!I69</f>
        <v>0</v>
      </c>
      <c r="S30" s="183">
        <f>+'調整入力表③'!J69</f>
        <v>0</v>
      </c>
      <c r="T30" s="171"/>
      <c r="U30" s="177">
        <f>+'調整入力表③'!A107</f>
        <v>27</v>
      </c>
      <c r="V30" s="178" t="str">
        <f>+'調整入力表③'!B107</f>
        <v>日</v>
      </c>
      <c r="W30" s="181" t="str">
        <f>+'調整入力表③'!D107</f>
        <v>-</v>
      </c>
      <c r="X30" s="182" t="str">
        <f>+'調整入力表③'!E107</f>
        <v>-</v>
      </c>
      <c r="Y30" s="182" t="str">
        <f>+'調整入力表③'!F107</f>
        <v>-</v>
      </c>
      <c r="Z30" s="182" t="str">
        <f>+'調整入力表③'!G107</f>
        <v>-</v>
      </c>
      <c r="AA30" s="182" t="str">
        <f>+'調整入力表③'!H107</f>
        <v>-</v>
      </c>
      <c r="AB30" s="182" t="str">
        <f>+'調整入力表③'!I107</f>
        <v>-</v>
      </c>
      <c r="AC30" s="183" t="str">
        <f>+'調整入力表③'!J107</f>
        <v>-</v>
      </c>
      <c r="AD30" s="171"/>
      <c r="AE30" s="177">
        <f>+'調整入力表③'!A145</f>
        <v>27</v>
      </c>
      <c r="AF30" s="178" t="str">
        <f>+'調整入力表③'!B145</f>
        <v>火</v>
      </c>
      <c r="AG30" s="181" t="str">
        <f>+'調整入力表③'!D145</f>
        <v>-</v>
      </c>
      <c r="AH30" s="182" t="str">
        <f>+'調整入力表③'!E145</f>
        <v>-</v>
      </c>
      <c r="AI30" s="182" t="str">
        <f>+'調整入力表③'!F145</f>
        <v>-</v>
      </c>
      <c r="AJ30" s="182" t="str">
        <f>+'調整入力表③'!G145</f>
        <v>-</v>
      </c>
      <c r="AK30" s="182" t="str">
        <f>+'調整入力表③'!H145</f>
        <v>-</v>
      </c>
      <c r="AL30" s="182" t="str">
        <f>+'調整入力表③'!I145</f>
        <v>-</v>
      </c>
      <c r="AM30" s="183" t="str">
        <f>+'調整入力表③'!J145</f>
        <v>-</v>
      </c>
      <c r="AN30" s="171"/>
      <c r="AO30" s="177">
        <f>+'調整入力表③'!A183</f>
        <v>27</v>
      </c>
      <c r="AP30" s="178" t="str">
        <f>+'調整入力表③'!B183</f>
        <v>金</v>
      </c>
      <c r="AQ30" s="181" t="str">
        <f>+'調整入力表③'!D183</f>
        <v>-</v>
      </c>
      <c r="AR30" s="182" t="str">
        <f>+'調整入力表③'!E183</f>
        <v>-</v>
      </c>
      <c r="AS30" s="182" t="str">
        <f>+'調整入力表③'!F183</f>
        <v>-</v>
      </c>
      <c r="AT30" s="182" t="str">
        <f>+'調整入力表③'!G183</f>
        <v>-</v>
      </c>
      <c r="AU30" s="182" t="str">
        <f>+'調整入力表③'!H183</f>
        <v>-</v>
      </c>
      <c r="AV30" s="182" t="str">
        <f>+'調整入力表③'!I183</f>
        <v>-</v>
      </c>
      <c r="AW30" s="183" t="str">
        <f>+'調整入力表③'!J183</f>
        <v>-</v>
      </c>
      <c r="AX30" s="171"/>
      <c r="AY30" s="179">
        <f>+'調整入力表③'!A221</f>
        <v>27</v>
      </c>
      <c r="AZ30" s="180" t="str">
        <f>+'調整入力表③'!B221</f>
        <v>月</v>
      </c>
      <c r="BA30" s="181">
        <f>+'調整入力表③'!D221</f>
        <v>0</v>
      </c>
      <c r="BB30" s="182">
        <f>+'調整入力表③'!E221</f>
        <v>0</v>
      </c>
      <c r="BC30" s="182">
        <f>+'調整入力表③'!F221</f>
        <v>0</v>
      </c>
      <c r="BD30" s="182">
        <f>+'調整入力表③'!G221</f>
        <v>0</v>
      </c>
      <c r="BE30" s="182">
        <f>+'調整入力表③'!H221</f>
        <v>0</v>
      </c>
      <c r="BF30" s="182">
        <f>+'調整入力表③'!I221</f>
        <v>0</v>
      </c>
      <c r="BG30" s="183">
        <f>+'調整入力表③'!J221</f>
        <v>0</v>
      </c>
    </row>
    <row r="31" spans="1:59" ht="16.5" customHeight="1">
      <c r="A31" s="179">
        <f>+'調整入力表③'!A32</f>
        <v>28</v>
      </c>
      <c r="B31" s="180" t="str">
        <f>+'調整入力表③'!B32</f>
        <v>水</v>
      </c>
      <c r="C31" s="181">
        <f>+'調整入力表③'!D32</f>
        <v>0</v>
      </c>
      <c r="D31" s="182">
        <f>+'調整入力表③'!E32</f>
        <v>0</v>
      </c>
      <c r="E31" s="182">
        <f>+'調整入力表③'!F32</f>
        <v>0</v>
      </c>
      <c r="F31" s="182">
        <f>+'調整入力表③'!G32</f>
        <v>0</v>
      </c>
      <c r="G31" s="182">
        <f>+'調整入力表③'!H32</f>
        <v>0</v>
      </c>
      <c r="H31" s="182">
        <f>+'調整入力表③'!I32</f>
        <v>0</v>
      </c>
      <c r="I31" s="183">
        <f>+'調整入力表③'!J32</f>
        <v>0</v>
      </c>
      <c r="J31" s="171"/>
      <c r="K31" s="179">
        <f>+'調整入力表③'!A70</f>
        <v>28</v>
      </c>
      <c r="L31" s="180" t="str">
        <f>+'調整入力表③'!B70</f>
        <v>金</v>
      </c>
      <c r="M31" s="181">
        <f>+'調整入力表③'!D70</f>
        <v>0</v>
      </c>
      <c r="N31" s="182">
        <f>+'調整入力表③'!E70</f>
        <v>0</v>
      </c>
      <c r="O31" s="182">
        <f>+'調整入力表③'!F70</f>
        <v>0</v>
      </c>
      <c r="P31" s="182">
        <f>+'調整入力表③'!G70</f>
        <v>0</v>
      </c>
      <c r="Q31" s="182">
        <f>+'調整入力表③'!H70</f>
        <v>0</v>
      </c>
      <c r="R31" s="182">
        <f>+'調整入力表③'!I70</f>
        <v>0</v>
      </c>
      <c r="S31" s="183">
        <f>+'調整入力表③'!J70</f>
        <v>0</v>
      </c>
      <c r="T31" s="171"/>
      <c r="U31" s="179">
        <f>+'調整入力表③'!A108</f>
        <v>28</v>
      </c>
      <c r="V31" s="180" t="str">
        <f>+'調整入力表③'!B108</f>
        <v>月</v>
      </c>
      <c r="W31" s="181">
        <f>+'調整入力表③'!D108</f>
        <v>0</v>
      </c>
      <c r="X31" s="182">
        <f>+'調整入力表③'!E108</f>
        <v>0</v>
      </c>
      <c r="Y31" s="182">
        <f>+'調整入力表③'!F108</f>
        <v>0</v>
      </c>
      <c r="Z31" s="182">
        <f>+'調整入力表③'!G108</f>
        <v>0</v>
      </c>
      <c r="AA31" s="182">
        <f>+'調整入力表③'!H108</f>
        <v>0</v>
      </c>
      <c r="AB31" s="182">
        <f>+'調整入力表③'!I108</f>
        <v>0</v>
      </c>
      <c r="AC31" s="183">
        <f>+'調整入力表③'!J108</f>
        <v>0</v>
      </c>
      <c r="AD31" s="171"/>
      <c r="AE31" s="177">
        <f>+'調整入力表③'!A146</f>
        <v>28</v>
      </c>
      <c r="AF31" s="178" t="str">
        <f>+'調整入力表③'!B146</f>
        <v>水</v>
      </c>
      <c r="AG31" s="181" t="str">
        <f>+'調整入力表③'!D146</f>
        <v>-</v>
      </c>
      <c r="AH31" s="182" t="str">
        <f>+'調整入力表③'!E146</f>
        <v>-</v>
      </c>
      <c r="AI31" s="182" t="str">
        <f>+'調整入力表③'!F146</f>
        <v>-</v>
      </c>
      <c r="AJ31" s="182" t="str">
        <f>+'調整入力表③'!G146</f>
        <v>-</v>
      </c>
      <c r="AK31" s="182" t="str">
        <f>+'調整入力表③'!H146</f>
        <v>-</v>
      </c>
      <c r="AL31" s="182" t="str">
        <f>+'調整入力表③'!I146</f>
        <v>-</v>
      </c>
      <c r="AM31" s="183" t="str">
        <f>+'調整入力表③'!J146</f>
        <v>-</v>
      </c>
      <c r="AN31" s="171"/>
      <c r="AO31" s="177">
        <f>+'調整入力表③'!A184</f>
        <v>28</v>
      </c>
      <c r="AP31" s="178" t="str">
        <f>+'調整入力表③'!B184</f>
        <v>土</v>
      </c>
      <c r="AQ31" s="181" t="str">
        <f>+'調整入力表③'!D184</f>
        <v>-</v>
      </c>
      <c r="AR31" s="182" t="str">
        <f>+'調整入力表③'!E184</f>
        <v>-</v>
      </c>
      <c r="AS31" s="182" t="str">
        <f>+'調整入力表③'!F184</f>
        <v>-</v>
      </c>
      <c r="AT31" s="182" t="str">
        <f>+'調整入力表③'!G184</f>
        <v>-</v>
      </c>
      <c r="AU31" s="182" t="str">
        <f>+'調整入力表③'!H184</f>
        <v>-</v>
      </c>
      <c r="AV31" s="182" t="str">
        <f>+'調整入力表③'!I184</f>
        <v>-</v>
      </c>
      <c r="AW31" s="183" t="str">
        <f>+'調整入力表③'!J184</f>
        <v>-</v>
      </c>
      <c r="AX31" s="171"/>
      <c r="AY31" s="179">
        <f>+'調整入力表③'!A222</f>
        <v>28</v>
      </c>
      <c r="AZ31" s="180" t="str">
        <f>+'調整入力表③'!B222</f>
        <v>火</v>
      </c>
      <c r="BA31" s="181">
        <f>+'調整入力表③'!D222</f>
        <v>0</v>
      </c>
      <c r="BB31" s="182">
        <f>+'調整入力表③'!E222</f>
        <v>0</v>
      </c>
      <c r="BC31" s="182">
        <f>+'調整入力表③'!F222</f>
        <v>0</v>
      </c>
      <c r="BD31" s="182">
        <f>+'調整入力表③'!G222</f>
        <v>0</v>
      </c>
      <c r="BE31" s="182">
        <f>+'調整入力表③'!H222</f>
        <v>0</v>
      </c>
      <c r="BF31" s="182">
        <f>+'調整入力表③'!I222</f>
        <v>0</v>
      </c>
      <c r="BG31" s="183">
        <f>+'調整入力表③'!J222</f>
        <v>0</v>
      </c>
    </row>
    <row r="32" spans="1:59" ht="16.5" customHeight="1">
      <c r="A32" s="177">
        <f>+'調整入力表③'!A33</f>
        <v>29</v>
      </c>
      <c r="B32" s="178" t="str">
        <f>+'調整入力表③'!B33</f>
        <v>木</v>
      </c>
      <c r="C32" s="181" t="str">
        <f>+'調整入力表③'!D33</f>
        <v>-</v>
      </c>
      <c r="D32" s="182" t="str">
        <f>+'調整入力表③'!E33</f>
        <v>-</v>
      </c>
      <c r="E32" s="182" t="str">
        <f>+'調整入力表③'!F33</f>
        <v>-</v>
      </c>
      <c r="F32" s="182" t="str">
        <f>+'調整入力表③'!G33</f>
        <v>-</v>
      </c>
      <c r="G32" s="182" t="str">
        <f>+'調整入力表③'!H33</f>
        <v>-</v>
      </c>
      <c r="H32" s="182" t="str">
        <f>+'調整入力表③'!I33</f>
        <v>-</v>
      </c>
      <c r="I32" s="183" t="str">
        <f>+'調整入力表③'!J33</f>
        <v>-</v>
      </c>
      <c r="J32" s="171"/>
      <c r="K32" s="177">
        <f>+'調整入力表③'!A71</f>
        <v>29</v>
      </c>
      <c r="L32" s="178" t="str">
        <f>+'調整入力表③'!B71</f>
        <v>土</v>
      </c>
      <c r="M32" s="181" t="str">
        <f>+'調整入力表③'!D71</f>
        <v>-</v>
      </c>
      <c r="N32" s="182" t="str">
        <f>+'調整入力表③'!E71</f>
        <v>-</v>
      </c>
      <c r="O32" s="182" t="str">
        <f>+'調整入力表③'!F71</f>
        <v>-</v>
      </c>
      <c r="P32" s="182" t="str">
        <f>+'調整入力表③'!G71</f>
        <v>-</v>
      </c>
      <c r="Q32" s="182" t="str">
        <f>+'調整入力表③'!H71</f>
        <v>-</v>
      </c>
      <c r="R32" s="182" t="str">
        <f>+'調整入力表③'!I71</f>
        <v>-</v>
      </c>
      <c r="S32" s="183" t="str">
        <f>+'調整入力表③'!J71</f>
        <v>-</v>
      </c>
      <c r="T32" s="171"/>
      <c r="U32" s="179">
        <f>+'調整入力表③'!A109</f>
        <v>29</v>
      </c>
      <c r="V32" s="180" t="str">
        <f>+'調整入力表③'!B109</f>
        <v>火</v>
      </c>
      <c r="W32" s="181">
        <f>+'調整入力表③'!D109</f>
        <v>0</v>
      </c>
      <c r="X32" s="182">
        <f>+'調整入力表③'!E109</f>
        <v>0</v>
      </c>
      <c r="Y32" s="182">
        <f>+'調整入力表③'!F109</f>
        <v>0</v>
      </c>
      <c r="Z32" s="182">
        <f>+'調整入力表③'!G109</f>
        <v>0</v>
      </c>
      <c r="AA32" s="182">
        <f>+'調整入力表③'!H109</f>
        <v>0</v>
      </c>
      <c r="AB32" s="182">
        <f>+'調整入力表③'!I109</f>
        <v>0</v>
      </c>
      <c r="AC32" s="183">
        <f>+'調整入力表③'!J109</f>
        <v>0</v>
      </c>
      <c r="AD32" s="171"/>
      <c r="AE32" s="177">
        <f>+'調整入力表③'!A147</f>
        <v>29</v>
      </c>
      <c r="AF32" s="178" t="str">
        <f>+'調整入力表③'!B147</f>
        <v>木</v>
      </c>
      <c r="AG32" s="181" t="str">
        <f>+'調整入力表③'!D147</f>
        <v>-</v>
      </c>
      <c r="AH32" s="182" t="str">
        <f>+'調整入力表③'!E147</f>
        <v>-</v>
      </c>
      <c r="AI32" s="182" t="str">
        <f>+'調整入力表③'!F147</f>
        <v>-</v>
      </c>
      <c r="AJ32" s="182" t="str">
        <f>+'調整入力表③'!G147</f>
        <v>-</v>
      </c>
      <c r="AK32" s="182" t="str">
        <f>+'調整入力表③'!H147</f>
        <v>-</v>
      </c>
      <c r="AL32" s="182" t="str">
        <f>+'調整入力表③'!I147</f>
        <v>-</v>
      </c>
      <c r="AM32" s="183" t="str">
        <f>+'調整入力表③'!J147</f>
        <v>-</v>
      </c>
      <c r="AN32" s="171"/>
      <c r="AO32" s="177">
        <f>+'調整入力表③'!A185</f>
        <v>29</v>
      </c>
      <c r="AP32" s="178" t="str">
        <f>+'調整入力表③'!B185</f>
        <v>日</v>
      </c>
      <c r="AQ32" s="181" t="str">
        <f>+'調整入力表③'!D185</f>
        <v>-</v>
      </c>
      <c r="AR32" s="182" t="str">
        <f>+'調整入力表③'!E185</f>
        <v>-</v>
      </c>
      <c r="AS32" s="182" t="str">
        <f>+'調整入力表③'!F185</f>
        <v>-</v>
      </c>
      <c r="AT32" s="182" t="str">
        <f>+'調整入力表③'!G185</f>
        <v>-</v>
      </c>
      <c r="AU32" s="182" t="str">
        <f>+'調整入力表③'!H185</f>
        <v>-</v>
      </c>
      <c r="AV32" s="182" t="str">
        <f>+'調整入力表③'!I185</f>
        <v>-</v>
      </c>
      <c r="AW32" s="183" t="str">
        <f>+'調整入力表③'!J185</f>
        <v>-</v>
      </c>
      <c r="AX32" s="171"/>
      <c r="AY32" s="179">
        <f>+'調整入力表③'!A223</f>
        <v>29</v>
      </c>
      <c r="AZ32" s="180" t="str">
        <f>+'調整入力表③'!B223</f>
        <v>水</v>
      </c>
      <c r="BA32" s="181">
        <f>+'調整入力表③'!D223</f>
        <v>0</v>
      </c>
      <c r="BB32" s="182">
        <f>+'調整入力表③'!E223</f>
        <v>0</v>
      </c>
      <c r="BC32" s="182">
        <f>+'調整入力表③'!F223</f>
        <v>0</v>
      </c>
      <c r="BD32" s="182">
        <f>+'調整入力表③'!G223</f>
        <v>0</v>
      </c>
      <c r="BE32" s="182">
        <f>+'調整入力表③'!H223</f>
        <v>0</v>
      </c>
      <c r="BF32" s="182">
        <f>+'調整入力表③'!I223</f>
        <v>0</v>
      </c>
      <c r="BG32" s="183">
        <f>+'調整入力表③'!J223</f>
        <v>0</v>
      </c>
    </row>
    <row r="33" spans="1:59" ht="16.5" customHeight="1">
      <c r="A33" s="179">
        <f>+'調整入力表③'!A34</f>
        <v>30</v>
      </c>
      <c r="B33" s="180" t="str">
        <f>+'調整入力表③'!B34</f>
        <v>金</v>
      </c>
      <c r="C33" s="181">
        <f>+'調整入力表③'!D34</f>
        <v>0</v>
      </c>
      <c r="D33" s="182">
        <f>+'調整入力表③'!E34</f>
        <v>0</v>
      </c>
      <c r="E33" s="182">
        <f>+'調整入力表③'!F34</f>
        <v>0</v>
      </c>
      <c r="F33" s="182">
        <f>+'調整入力表③'!G34</f>
        <v>0</v>
      </c>
      <c r="G33" s="182">
        <f>+'調整入力表③'!H34</f>
        <v>0</v>
      </c>
      <c r="H33" s="182">
        <f>+'調整入力表③'!I34</f>
        <v>0</v>
      </c>
      <c r="I33" s="183">
        <f>+'調整入力表③'!J34</f>
        <v>0</v>
      </c>
      <c r="J33" s="171"/>
      <c r="K33" s="177">
        <f>+'調整入力表③'!A72</f>
        <v>30</v>
      </c>
      <c r="L33" s="178" t="str">
        <f>+'調整入力表③'!B72</f>
        <v>日</v>
      </c>
      <c r="M33" s="181" t="str">
        <f>+'調整入力表③'!D72</f>
        <v>-</v>
      </c>
      <c r="N33" s="182" t="str">
        <f>+'調整入力表③'!E72</f>
        <v>-</v>
      </c>
      <c r="O33" s="182" t="str">
        <f>+'調整入力表③'!F72</f>
        <v>-</v>
      </c>
      <c r="P33" s="182" t="str">
        <f>+'調整入力表③'!G72</f>
        <v>-</v>
      </c>
      <c r="Q33" s="182" t="str">
        <f>+'調整入力表③'!H72</f>
        <v>-</v>
      </c>
      <c r="R33" s="182" t="str">
        <f>+'調整入力表③'!I72</f>
        <v>-</v>
      </c>
      <c r="S33" s="183" t="str">
        <f>+'調整入力表③'!J72</f>
        <v>-</v>
      </c>
      <c r="T33" s="171"/>
      <c r="U33" s="179">
        <f>+'調整入力表③'!A110</f>
        <v>30</v>
      </c>
      <c r="V33" s="180" t="str">
        <f>+'調整入力表③'!B110</f>
        <v>水</v>
      </c>
      <c r="W33" s="181">
        <f>+'調整入力表③'!D110</f>
        <v>0</v>
      </c>
      <c r="X33" s="182">
        <f>+'調整入力表③'!E110</f>
        <v>0</v>
      </c>
      <c r="Y33" s="182">
        <f>+'調整入力表③'!F110</f>
        <v>0</v>
      </c>
      <c r="Z33" s="182">
        <f>+'調整入力表③'!G110</f>
        <v>0</v>
      </c>
      <c r="AA33" s="182">
        <f>+'調整入力表③'!H110</f>
        <v>0</v>
      </c>
      <c r="AB33" s="182">
        <f>+'調整入力表③'!I110</f>
        <v>0</v>
      </c>
      <c r="AC33" s="183">
        <f>+'調整入力表③'!J110</f>
        <v>0</v>
      </c>
      <c r="AD33" s="171"/>
      <c r="AE33" s="177">
        <f>+'調整入力表③'!A148</f>
        <v>30</v>
      </c>
      <c r="AF33" s="178" t="str">
        <f>+'調整入力表③'!B148</f>
        <v>金</v>
      </c>
      <c r="AG33" s="181" t="str">
        <f>+'調整入力表③'!D148</f>
        <v>-</v>
      </c>
      <c r="AH33" s="182" t="str">
        <f>+'調整入力表③'!E148</f>
        <v>-</v>
      </c>
      <c r="AI33" s="182" t="str">
        <f>+'調整入力表③'!F148</f>
        <v>-</v>
      </c>
      <c r="AJ33" s="182" t="str">
        <f>+'調整入力表③'!G148</f>
        <v>-</v>
      </c>
      <c r="AK33" s="182" t="str">
        <f>+'調整入力表③'!H148</f>
        <v>-</v>
      </c>
      <c r="AL33" s="182" t="str">
        <f>+'調整入力表③'!I148</f>
        <v>-</v>
      </c>
      <c r="AM33" s="183" t="str">
        <f>+'調整入力表③'!J148</f>
        <v>-</v>
      </c>
      <c r="AN33" s="171"/>
      <c r="AO33" s="177">
        <f>+'調整入力表③'!A186</f>
        <v>30</v>
      </c>
      <c r="AP33" s="178" t="str">
        <f>+'調整入力表③'!B186</f>
        <v>月</v>
      </c>
      <c r="AQ33" s="181" t="str">
        <f>+'調整入力表③'!D186</f>
        <v>-</v>
      </c>
      <c r="AR33" s="182" t="str">
        <f>+'調整入力表③'!E186</f>
        <v>-</v>
      </c>
      <c r="AS33" s="182" t="str">
        <f>+'調整入力表③'!F186</f>
        <v>-</v>
      </c>
      <c r="AT33" s="182" t="str">
        <f>+'調整入力表③'!G186</f>
        <v>-</v>
      </c>
      <c r="AU33" s="182" t="str">
        <f>+'調整入力表③'!H186</f>
        <v>-</v>
      </c>
      <c r="AV33" s="182" t="str">
        <f>+'調整入力表③'!I186</f>
        <v>-</v>
      </c>
      <c r="AW33" s="183" t="str">
        <f>+'調整入力表③'!J186</f>
        <v>-</v>
      </c>
      <c r="AX33" s="171"/>
      <c r="AY33" s="179">
        <f>+'調整入力表③'!A224</f>
        <v>30</v>
      </c>
      <c r="AZ33" s="180" t="str">
        <f>+'調整入力表③'!B224</f>
        <v>木</v>
      </c>
      <c r="BA33" s="181">
        <f>+'調整入力表③'!D224</f>
        <v>0</v>
      </c>
      <c r="BB33" s="182">
        <f>+'調整入力表③'!E224</f>
        <v>0</v>
      </c>
      <c r="BC33" s="182">
        <f>+'調整入力表③'!F224</f>
        <v>0</v>
      </c>
      <c r="BD33" s="182">
        <f>+'調整入力表③'!G224</f>
        <v>0</v>
      </c>
      <c r="BE33" s="182">
        <f>+'調整入力表③'!H224</f>
        <v>0</v>
      </c>
      <c r="BF33" s="182">
        <f>+'調整入力表③'!I224</f>
        <v>0</v>
      </c>
      <c r="BG33" s="183">
        <f>+'調整入力表③'!J224</f>
        <v>0</v>
      </c>
    </row>
    <row r="34" spans="1:59" ht="16.5" customHeight="1" thickBot="1">
      <c r="A34" s="163">
        <f>+'調整入力表③'!A35</f>
        <v>0</v>
      </c>
      <c r="B34" s="164">
        <f>+'調整入力表③'!B35</f>
        <v>0</v>
      </c>
      <c r="C34" s="165">
        <f>+'調整入力表③'!D35</f>
        <v>0</v>
      </c>
      <c r="D34" s="166">
        <f>+'調整入力表③'!E35</f>
        <v>0</v>
      </c>
      <c r="E34" s="166">
        <f>+'調整入力表③'!F35</f>
        <v>0</v>
      </c>
      <c r="F34" s="166">
        <f>+'調整入力表③'!G35</f>
        <v>0</v>
      </c>
      <c r="G34" s="166">
        <f>+'調整入力表③'!H35</f>
        <v>0</v>
      </c>
      <c r="H34" s="166">
        <f>+'調整入力表③'!I35</f>
        <v>0</v>
      </c>
      <c r="I34" s="167">
        <f>+'調整入力表③'!J35</f>
        <v>0</v>
      </c>
      <c r="J34" s="171"/>
      <c r="K34" s="163">
        <f>+'調整入力表③'!A73</f>
        <v>31</v>
      </c>
      <c r="L34" s="164" t="str">
        <f>+'調整入力表③'!B73</f>
        <v>月</v>
      </c>
      <c r="M34" s="165">
        <f>+'調整入力表③'!D73</f>
        <v>0</v>
      </c>
      <c r="N34" s="166">
        <f>+'調整入力表③'!E73</f>
        <v>0</v>
      </c>
      <c r="O34" s="166">
        <f>+'調整入力表③'!F73</f>
        <v>0</v>
      </c>
      <c r="P34" s="166">
        <f>+'調整入力表③'!G73</f>
        <v>0</v>
      </c>
      <c r="Q34" s="166">
        <f>+'調整入力表③'!H73</f>
        <v>0</v>
      </c>
      <c r="R34" s="166">
        <f>+'調整入力表③'!I73</f>
        <v>0</v>
      </c>
      <c r="S34" s="167">
        <f>+'調整入力表③'!J73</f>
        <v>0</v>
      </c>
      <c r="T34" s="171"/>
      <c r="U34" s="163">
        <f>+'調整入力表③'!A111</f>
        <v>0</v>
      </c>
      <c r="V34" s="164">
        <f>+'調整入力表③'!B111</f>
        <v>0</v>
      </c>
      <c r="W34" s="165">
        <f>+'調整入力表③'!D111</f>
        <v>0</v>
      </c>
      <c r="X34" s="166">
        <f>+'調整入力表③'!E111</f>
        <v>0</v>
      </c>
      <c r="Y34" s="166">
        <f>+'調整入力表③'!F111</f>
        <v>0</v>
      </c>
      <c r="Z34" s="166">
        <f>+'調整入力表③'!G111</f>
        <v>0</v>
      </c>
      <c r="AA34" s="166">
        <f>+'調整入力表③'!H111</f>
        <v>0</v>
      </c>
      <c r="AB34" s="166">
        <f>+'調整入力表③'!I111</f>
        <v>0</v>
      </c>
      <c r="AC34" s="167">
        <f>+'調整入力表③'!J111</f>
        <v>0</v>
      </c>
      <c r="AD34" s="171"/>
      <c r="AE34" s="184">
        <f>+'調整入力表③'!A149</f>
        <v>31</v>
      </c>
      <c r="AF34" s="185" t="str">
        <f>+'調整入力表③'!B149</f>
        <v>土</v>
      </c>
      <c r="AG34" s="165" t="str">
        <f>+'調整入力表③'!D149</f>
        <v>-</v>
      </c>
      <c r="AH34" s="166" t="str">
        <f>+'調整入力表③'!E149</f>
        <v>-</v>
      </c>
      <c r="AI34" s="166" t="str">
        <f>+'調整入力表③'!F149</f>
        <v>-</v>
      </c>
      <c r="AJ34" s="166" t="str">
        <f>+'調整入力表③'!G149</f>
        <v>-</v>
      </c>
      <c r="AK34" s="166" t="str">
        <f>+'調整入力表③'!H149</f>
        <v>-</v>
      </c>
      <c r="AL34" s="166" t="str">
        <f>+'調整入力表③'!I149</f>
        <v>-</v>
      </c>
      <c r="AM34" s="167" t="str">
        <f>+'調整入力表③'!J149</f>
        <v>-</v>
      </c>
      <c r="AN34" s="171"/>
      <c r="AO34" s="184">
        <f>+'調整入力表③'!A187</f>
        <v>31</v>
      </c>
      <c r="AP34" s="185" t="str">
        <f>+'調整入力表③'!B187</f>
        <v>火</v>
      </c>
      <c r="AQ34" s="165" t="str">
        <f>+'調整入力表③'!D187</f>
        <v>-</v>
      </c>
      <c r="AR34" s="166" t="str">
        <f>+'調整入力表③'!E187</f>
        <v>-</v>
      </c>
      <c r="AS34" s="166" t="str">
        <f>+'調整入力表③'!F187</f>
        <v>-</v>
      </c>
      <c r="AT34" s="166" t="str">
        <f>+'調整入力表③'!G187</f>
        <v>-</v>
      </c>
      <c r="AU34" s="166" t="str">
        <f>+'調整入力表③'!H187</f>
        <v>-</v>
      </c>
      <c r="AV34" s="166" t="str">
        <f>+'調整入力表③'!I187</f>
        <v>-</v>
      </c>
      <c r="AW34" s="167" t="str">
        <f>+'調整入力表③'!J187</f>
        <v>-</v>
      </c>
      <c r="AX34" s="171"/>
      <c r="AY34" s="163">
        <f>+'調整入力表③'!A225</f>
        <v>0</v>
      </c>
      <c r="AZ34" s="164">
        <f>+'調整入力表③'!B225</f>
        <v>0</v>
      </c>
      <c r="BA34" s="165">
        <f>+'調整入力表③'!D225</f>
        <v>0</v>
      </c>
      <c r="BB34" s="166">
        <f>+'調整入力表③'!E225</f>
        <v>0</v>
      </c>
      <c r="BC34" s="166">
        <f>+'調整入力表③'!F225</f>
        <v>0</v>
      </c>
      <c r="BD34" s="166">
        <f>+'調整入力表③'!G225</f>
        <v>0</v>
      </c>
      <c r="BE34" s="166">
        <f>+'調整入力表③'!H225</f>
        <v>0</v>
      </c>
      <c r="BF34" s="166">
        <f>+'調整入力表③'!I225</f>
        <v>0</v>
      </c>
      <c r="BG34" s="167">
        <f>+'調整入力表③'!J225</f>
        <v>0</v>
      </c>
    </row>
    <row r="35" spans="9:59" ht="16.5" customHeight="1" thickBot="1">
      <c r="I35" s="75"/>
      <c r="J35" s="76"/>
      <c r="K35" s="77"/>
      <c r="L35" s="77"/>
      <c r="M35" s="77"/>
      <c r="N35" s="77"/>
      <c r="O35" s="77"/>
      <c r="P35" s="77"/>
      <c r="Q35" s="77"/>
      <c r="R35" s="77"/>
      <c r="S35" s="77"/>
      <c r="T35" s="76"/>
      <c r="AA35" s="75"/>
      <c r="AD35" s="76"/>
      <c r="AE35" s="77"/>
      <c r="AF35" s="77"/>
      <c r="AG35" s="77"/>
      <c r="AH35" s="77"/>
      <c r="AI35" s="77"/>
      <c r="AJ35" s="77"/>
      <c r="AK35" s="77"/>
      <c r="AL35" s="77"/>
      <c r="AM35" s="77"/>
      <c r="AN35" s="76"/>
      <c r="AO35" s="77"/>
      <c r="AP35" s="77"/>
      <c r="AQ35" s="77"/>
      <c r="AR35" s="77"/>
      <c r="AS35" s="77"/>
      <c r="AT35" s="77"/>
      <c r="AU35" s="77"/>
      <c r="AV35" s="77"/>
      <c r="AW35" s="77"/>
      <c r="AX35" s="76"/>
      <c r="AY35" s="77"/>
      <c r="AZ35" s="77"/>
      <c r="BA35" s="77"/>
      <c r="BB35" s="77"/>
      <c r="BC35" s="77"/>
      <c r="BD35" s="77"/>
      <c r="BE35" s="77"/>
      <c r="BF35" s="77"/>
      <c r="BG35" s="77"/>
    </row>
    <row r="36" spans="1:59" ht="16.5" customHeight="1">
      <c r="A36" s="293" t="s">
        <v>140</v>
      </c>
      <c r="B36" s="294"/>
      <c r="C36" s="249" t="s">
        <v>239</v>
      </c>
      <c r="D36" s="250"/>
      <c r="E36" s="250"/>
      <c r="F36" s="250"/>
      <c r="G36" s="250"/>
      <c r="H36" s="250"/>
      <c r="I36" s="251"/>
      <c r="J36" s="76"/>
      <c r="K36" s="293" t="s">
        <v>141</v>
      </c>
      <c r="L36" s="294"/>
      <c r="M36" s="249" t="s">
        <v>239</v>
      </c>
      <c r="N36" s="250"/>
      <c r="O36" s="250"/>
      <c r="P36" s="250"/>
      <c r="Q36" s="250"/>
      <c r="R36" s="250"/>
      <c r="S36" s="251"/>
      <c r="T36" s="76"/>
      <c r="U36" s="293" t="s">
        <v>142</v>
      </c>
      <c r="V36" s="294"/>
      <c r="W36" s="249" t="s">
        <v>239</v>
      </c>
      <c r="X36" s="250"/>
      <c r="Y36" s="250"/>
      <c r="Z36" s="250"/>
      <c r="AA36" s="250"/>
      <c r="AB36" s="250"/>
      <c r="AC36" s="251"/>
      <c r="AD36" s="76"/>
      <c r="AE36" s="293" t="s">
        <v>143</v>
      </c>
      <c r="AF36" s="294"/>
      <c r="AG36" s="249" t="s">
        <v>239</v>
      </c>
      <c r="AH36" s="250"/>
      <c r="AI36" s="250"/>
      <c r="AJ36" s="250"/>
      <c r="AK36" s="250"/>
      <c r="AL36" s="250"/>
      <c r="AM36" s="251"/>
      <c r="AN36" s="76"/>
      <c r="AO36" s="293" t="s">
        <v>146</v>
      </c>
      <c r="AP36" s="294"/>
      <c r="AQ36" s="249" t="s">
        <v>239</v>
      </c>
      <c r="AR36" s="250"/>
      <c r="AS36" s="250"/>
      <c r="AT36" s="250"/>
      <c r="AU36" s="250"/>
      <c r="AV36" s="250"/>
      <c r="AW36" s="251"/>
      <c r="AX36" s="76"/>
      <c r="AY36" s="293" t="s">
        <v>147</v>
      </c>
      <c r="AZ36" s="294"/>
      <c r="BA36" s="249" t="s">
        <v>239</v>
      </c>
      <c r="BB36" s="250"/>
      <c r="BC36" s="250"/>
      <c r="BD36" s="250"/>
      <c r="BE36" s="250"/>
      <c r="BF36" s="250"/>
      <c r="BG36" s="251"/>
    </row>
    <row r="37" spans="1:59" s="75" customFormat="1" ht="16.5" customHeight="1" thickBot="1">
      <c r="A37" s="163" t="s">
        <v>3</v>
      </c>
      <c r="B37" s="164" t="s">
        <v>52</v>
      </c>
      <c r="C37" s="165" t="s">
        <v>40</v>
      </c>
      <c r="D37" s="166" t="s">
        <v>41</v>
      </c>
      <c r="E37" s="166" t="s">
        <v>42</v>
      </c>
      <c r="F37" s="166" t="s">
        <v>43</v>
      </c>
      <c r="G37" s="166" t="s">
        <v>44</v>
      </c>
      <c r="H37" s="166" t="s">
        <v>45</v>
      </c>
      <c r="I37" s="167" t="s">
        <v>236</v>
      </c>
      <c r="J37" s="168"/>
      <c r="K37" s="163" t="s">
        <v>3</v>
      </c>
      <c r="L37" s="164" t="s">
        <v>52</v>
      </c>
      <c r="M37" s="165" t="s">
        <v>40</v>
      </c>
      <c r="N37" s="166" t="s">
        <v>41</v>
      </c>
      <c r="O37" s="166" t="s">
        <v>42</v>
      </c>
      <c r="P37" s="166" t="s">
        <v>43</v>
      </c>
      <c r="Q37" s="166" t="s">
        <v>44</v>
      </c>
      <c r="R37" s="166" t="s">
        <v>45</v>
      </c>
      <c r="S37" s="167" t="s">
        <v>236</v>
      </c>
      <c r="T37" s="168"/>
      <c r="U37" s="163" t="s">
        <v>3</v>
      </c>
      <c r="V37" s="164" t="s">
        <v>52</v>
      </c>
      <c r="W37" s="165" t="s">
        <v>40</v>
      </c>
      <c r="X37" s="166" t="s">
        <v>41</v>
      </c>
      <c r="Y37" s="166" t="s">
        <v>42</v>
      </c>
      <c r="Z37" s="166" t="s">
        <v>43</v>
      </c>
      <c r="AA37" s="166" t="s">
        <v>44</v>
      </c>
      <c r="AB37" s="166" t="s">
        <v>45</v>
      </c>
      <c r="AC37" s="167" t="s">
        <v>236</v>
      </c>
      <c r="AD37" s="168"/>
      <c r="AE37" s="163" t="s">
        <v>3</v>
      </c>
      <c r="AF37" s="164" t="s">
        <v>52</v>
      </c>
      <c r="AG37" s="165" t="s">
        <v>40</v>
      </c>
      <c r="AH37" s="166" t="s">
        <v>41</v>
      </c>
      <c r="AI37" s="166" t="s">
        <v>42</v>
      </c>
      <c r="AJ37" s="166" t="s">
        <v>43</v>
      </c>
      <c r="AK37" s="166" t="s">
        <v>44</v>
      </c>
      <c r="AL37" s="166" t="s">
        <v>45</v>
      </c>
      <c r="AM37" s="167" t="s">
        <v>236</v>
      </c>
      <c r="AN37" s="168"/>
      <c r="AO37" s="163" t="s">
        <v>3</v>
      </c>
      <c r="AP37" s="164" t="s">
        <v>52</v>
      </c>
      <c r="AQ37" s="165" t="s">
        <v>40</v>
      </c>
      <c r="AR37" s="166" t="s">
        <v>41</v>
      </c>
      <c r="AS37" s="166" t="s">
        <v>42</v>
      </c>
      <c r="AT37" s="166" t="s">
        <v>43</v>
      </c>
      <c r="AU37" s="166" t="s">
        <v>44</v>
      </c>
      <c r="AV37" s="166" t="s">
        <v>45</v>
      </c>
      <c r="AW37" s="167" t="s">
        <v>236</v>
      </c>
      <c r="AX37" s="168"/>
      <c r="AY37" s="163" t="s">
        <v>3</v>
      </c>
      <c r="AZ37" s="164" t="s">
        <v>52</v>
      </c>
      <c r="BA37" s="165" t="s">
        <v>40</v>
      </c>
      <c r="BB37" s="166" t="s">
        <v>41</v>
      </c>
      <c r="BC37" s="166" t="s">
        <v>42</v>
      </c>
      <c r="BD37" s="166" t="s">
        <v>43</v>
      </c>
      <c r="BE37" s="166" t="s">
        <v>44</v>
      </c>
      <c r="BF37" s="166" t="s">
        <v>45</v>
      </c>
      <c r="BG37" s="167" t="s">
        <v>236</v>
      </c>
    </row>
    <row r="38" spans="1:59" ht="16.5" customHeight="1">
      <c r="A38" s="179">
        <f>+'調整入力表③'!A233</f>
        <v>1</v>
      </c>
      <c r="B38" s="173" t="str">
        <f>+'調整入力表③'!B233</f>
        <v>金</v>
      </c>
      <c r="C38" s="174">
        <f>+'調整入力表③'!D233</f>
        <v>0</v>
      </c>
      <c r="D38" s="175">
        <f>+'調整入力表③'!E233</f>
        <v>0</v>
      </c>
      <c r="E38" s="175">
        <f>+'調整入力表③'!F233</f>
        <v>0</v>
      </c>
      <c r="F38" s="175">
        <f>+'調整入力表③'!G233</f>
        <v>0</v>
      </c>
      <c r="G38" s="175">
        <f>+'調整入力表③'!H233</f>
        <v>0</v>
      </c>
      <c r="H38" s="175">
        <f>+'調整入力表③'!I233</f>
        <v>0</v>
      </c>
      <c r="I38" s="176">
        <f>+'調整入力表③'!J233</f>
        <v>0</v>
      </c>
      <c r="J38" s="171"/>
      <c r="K38" s="172">
        <f>+'調整入力表③'!A271</f>
        <v>1</v>
      </c>
      <c r="L38" s="173" t="str">
        <f>+'調整入力表③'!B271</f>
        <v>月</v>
      </c>
      <c r="M38" s="174">
        <f>+'調整入力表③'!D271</f>
        <v>0</v>
      </c>
      <c r="N38" s="175">
        <f>+'調整入力表③'!E271</f>
        <v>0</v>
      </c>
      <c r="O38" s="175">
        <f>+'調整入力表③'!F271</f>
        <v>0</v>
      </c>
      <c r="P38" s="175">
        <f>+'調整入力表③'!G271</f>
        <v>0</v>
      </c>
      <c r="Q38" s="175">
        <f>+'調整入力表③'!H271</f>
        <v>0</v>
      </c>
      <c r="R38" s="175">
        <f>+'調整入力表③'!I271</f>
        <v>0</v>
      </c>
      <c r="S38" s="176">
        <f>+'調整入力表③'!J271</f>
        <v>0</v>
      </c>
      <c r="T38" s="171"/>
      <c r="U38" s="179">
        <f>+'調整入力表③'!A309</f>
        <v>1</v>
      </c>
      <c r="V38" s="180" t="str">
        <f>+'調整入力表③'!B309</f>
        <v>水</v>
      </c>
      <c r="W38" s="174">
        <f>+'調整入力表③'!D309</f>
        <v>0</v>
      </c>
      <c r="X38" s="175">
        <f>+'調整入力表③'!E309</f>
        <v>0</v>
      </c>
      <c r="Y38" s="175">
        <f>+'調整入力表③'!F309</f>
        <v>0</v>
      </c>
      <c r="Z38" s="175">
        <f>+'調整入力表③'!G309</f>
        <v>0</v>
      </c>
      <c r="AA38" s="175">
        <f>+'調整入力表③'!H309</f>
        <v>0</v>
      </c>
      <c r="AB38" s="175">
        <f>+'調整入力表③'!I309</f>
        <v>0</v>
      </c>
      <c r="AC38" s="176">
        <f>+'調整入力表③'!J309</f>
        <v>0</v>
      </c>
      <c r="AD38" s="171"/>
      <c r="AE38" s="169">
        <f>+'調整入力表③'!A347</f>
        <v>1</v>
      </c>
      <c r="AF38" s="170" t="str">
        <f>+'調整入力表③'!B347</f>
        <v>土</v>
      </c>
      <c r="AG38" s="174" t="str">
        <f>+'調整入力表③'!D347</f>
        <v>-</v>
      </c>
      <c r="AH38" s="175" t="str">
        <f>+'調整入力表③'!E347</f>
        <v>-</v>
      </c>
      <c r="AI38" s="175" t="str">
        <f>+'調整入力表③'!F347</f>
        <v>-</v>
      </c>
      <c r="AJ38" s="175" t="str">
        <f>+'調整入力表③'!G347</f>
        <v>-</v>
      </c>
      <c r="AK38" s="175" t="str">
        <f>+'調整入力表③'!H347</f>
        <v>-</v>
      </c>
      <c r="AL38" s="175" t="str">
        <f>+'調整入力表③'!I347</f>
        <v>-</v>
      </c>
      <c r="AM38" s="176" t="str">
        <f>+'調整入力表③'!J347</f>
        <v>-</v>
      </c>
      <c r="AN38" s="171"/>
      <c r="AO38" s="179">
        <f>+'調整入力表③'!A385</f>
        <v>1</v>
      </c>
      <c r="AP38" s="180" t="str">
        <f>+'調整入力表③'!B385</f>
        <v>火</v>
      </c>
      <c r="AQ38" s="174">
        <f>+'調整入力表③'!D385</f>
        <v>0</v>
      </c>
      <c r="AR38" s="175">
        <f>+'調整入力表③'!E385</f>
        <v>0</v>
      </c>
      <c r="AS38" s="175">
        <f>+'調整入力表③'!F385</f>
        <v>0</v>
      </c>
      <c r="AT38" s="175">
        <f>+'調整入力表③'!G385</f>
        <v>0</v>
      </c>
      <c r="AU38" s="175">
        <f>+'調整入力表③'!H385</f>
        <v>0</v>
      </c>
      <c r="AV38" s="175">
        <f>+'調整入力表③'!I385</f>
        <v>0</v>
      </c>
      <c r="AW38" s="176">
        <f>+'調整入力表③'!J385</f>
        <v>0</v>
      </c>
      <c r="AX38" s="171"/>
      <c r="AY38" s="179">
        <f>+'調整入力表③'!A423</f>
        <v>1</v>
      </c>
      <c r="AZ38" s="180" t="str">
        <f>+'調整入力表③'!B423</f>
        <v>火</v>
      </c>
      <c r="BA38" s="174">
        <f>+'調整入力表③'!D423</f>
        <v>0</v>
      </c>
      <c r="BB38" s="175">
        <f>+'調整入力表③'!E423</f>
        <v>0</v>
      </c>
      <c r="BC38" s="175">
        <f>+'調整入力表③'!F423</f>
        <v>0</v>
      </c>
      <c r="BD38" s="175">
        <f>+'調整入力表③'!G423</f>
        <v>0</v>
      </c>
      <c r="BE38" s="175">
        <f>+'調整入力表③'!H423</f>
        <v>0</v>
      </c>
      <c r="BF38" s="175">
        <f>+'調整入力表③'!I423</f>
        <v>0</v>
      </c>
      <c r="BG38" s="176">
        <f>+'調整入力表③'!J423</f>
        <v>0</v>
      </c>
    </row>
    <row r="39" spans="1:59" ht="16.5" customHeight="1">
      <c r="A39" s="177">
        <f>+'調整入力表③'!A234</f>
        <v>2</v>
      </c>
      <c r="B39" s="178" t="str">
        <f>+'調整入力表③'!B234</f>
        <v>土</v>
      </c>
      <c r="C39" s="181" t="str">
        <f>+'調整入力表③'!D234</f>
        <v>-</v>
      </c>
      <c r="D39" s="182" t="str">
        <f>+'調整入力表③'!E234</f>
        <v>-</v>
      </c>
      <c r="E39" s="182" t="str">
        <f>+'調整入力表③'!F234</f>
        <v>-</v>
      </c>
      <c r="F39" s="182" t="str">
        <f>+'調整入力表③'!G234</f>
        <v>-</v>
      </c>
      <c r="G39" s="182" t="str">
        <f>+'調整入力表③'!H234</f>
        <v>-</v>
      </c>
      <c r="H39" s="182" t="str">
        <f>+'調整入力表③'!I234</f>
        <v>-</v>
      </c>
      <c r="I39" s="183" t="str">
        <f>+'調整入力表③'!J234</f>
        <v>-</v>
      </c>
      <c r="J39" s="171"/>
      <c r="K39" s="179">
        <f>+'調整入力表③'!A272</f>
        <v>2</v>
      </c>
      <c r="L39" s="180" t="str">
        <f>+'調整入力表③'!B272</f>
        <v>火</v>
      </c>
      <c r="M39" s="181">
        <f>+'調整入力表③'!D272</f>
        <v>0</v>
      </c>
      <c r="N39" s="182">
        <f>+'調整入力表③'!E272</f>
        <v>0</v>
      </c>
      <c r="O39" s="182">
        <f>+'調整入力表③'!F272</f>
        <v>0</v>
      </c>
      <c r="P39" s="182">
        <f>+'調整入力表③'!G272</f>
        <v>0</v>
      </c>
      <c r="Q39" s="182">
        <f>+'調整入力表③'!H272</f>
        <v>0</v>
      </c>
      <c r="R39" s="182">
        <f>+'調整入力表③'!I272</f>
        <v>0</v>
      </c>
      <c r="S39" s="183">
        <f>+'調整入力表③'!J272</f>
        <v>0</v>
      </c>
      <c r="T39" s="171"/>
      <c r="U39" s="179">
        <f>+'調整入力表③'!A310</f>
        <v>2</v>
      </c>
      <c r="V39" s="180" t="str">
        <f>+'調整入力表③'!B310</f>
        <v>木</v>
      </c>
      <c r="W39" s="181">
        <f>+'調整入力表③'!D310</f>
        <v>0</v>
      </c>
      <c r="X39" s="182">
        <f>+'調整入力表③'!E310</f>
        <v>0</v>
      </c>
      <c r="Y39" s="182">
        <f>+'調整入力表③'!F310</f>
        <v>0</v>
      </c>
      <c r="Z39" s="182">
        <f>+'調整入力表③'!G310</f>
        <v>0</v>
      </c>
      <c r="AA39" s="182">
        <f>+'調整入力表③'!H310</f>
        <v>0</v>
      </c>
      <c r="AB39" s="182">
        <f>+'調整入力表③'!I310</f>
        <v>0</v>
      </c>
      <c r="AC39" s="183">
        <f>+'調整入力表③'!J310</f>
        <v>0</v>
      </c>
      <c r="AD39" s="171"/>
      <c r="AE39" s="177">
        <f>+'調整入力表③'!A348</f>
        <v>2</v>
      </c>
      <c r="AF39" s="178" t="str">
        <f>+'調整入力表③'!B348</f>
        <v>日</v>
      </c>
      <c r="AG39" s="181" t="str">
        <f>+'調整入力表③'!D348</f>
        <v>-</v>
      </c>
      <c r="AH39" s="182" t="str">
        <f>+'調整入力表③'!E348</f>
        <v>-</v>
      </c>
      <c r="AI39" s="182" t="str">
        <f>+'調整入力表③'!F348</f>
        <v>-</v>
      </c>
      <c r="AJ39" s="182" t="str">
        <f>+'調整入力表③'!G348</f>
        <v>-</v>
      </c>
      <c r="AK39" s="182" t="str">
        <f>+'調整入力表③'!H348</f>
        <v>-</v>
      </c>
      <c r="AL39" s="182" t="str">
        <f>+'調整入力表③'!I348</f>
        <v>-</v>
      </c>
      <c r="AM39" s="183" t="str">
        <f>+'調整入力表③'!J348</f>
        <v>-</v>
      </c>
      <c r="AN39" s="171"/>
      <c r="AO39" s="179">
        <f>+'調整入力表③'!A386</f>
        <v>2</v>
      </c>
      <c r="AP39" s="180" t="str">
        <f>+'調整入力表③'!B386</f>
        <v>水</v>
      </c>
      <c r="AQ39" s="181">
        <f>+'調整入力表③'!D386</f>
        <v>0</v>
      </c>
      <c r="AR39" s="182">
        <f>+'調整入力表③'!E386</f>
        <v>0</v>
      </c>
      <c r="AS39" s="182">
        <f>+'調整入力表③'!F386</f>
        <v>0</v>
      </c>
      <c r="AT39" s="182">
        <f>+'調整入力表③'!G386</f>
        <v>0</v>
      </c>
      <c r="AU39" s="182">
        <f>+'調整入力表③'!H386</f>
        <v>0</v>
      </c>
      <c r="AV39" s="182">
        <f>+'調整入力表③'!I386</f>
        <v>0</v>
      </c>
      <c r="AW39" s="183">
        <f>+'調整入力表③'!J386</f>
        <v>0</v>
      </c>
      <c r="AX39" s="171"/>
      <c r="AY39" s="179">
        <f>+'調整入力表③'!A424</f>
        <v>2</v>
      </c>
      <c r="AZ39" s="180" t="str">
        <f>+'調整入力表③'!B424</f>
        <v>水</v>
      </c>
      <c r="BA39" s="181">
        <f>+'調整入力表③'!D424</f>
        <v>0</v>
      </c>
      <c r="BB39" s="182">
        <f>+'調整入力表③'!E424</f>
        <v>0</v>
      </c>
      <c r="BC39" s="182">
        <f>+'調整入力表③'!F424</f>
        <v>0</v>
      </c>
      <c r="BD39" s="182">
        <f>+'調整入力表③'!G424</f>
        <v>0</v>
      </c>
      <c r="BE39" s="182">
        <f>+'調整入力表③'!H424</f>
        <v>0</v>
      </c>
      <c r="BF39" s="182">
        <f>+'調整入力表③'!I424</f>
        <v>0</v>
      </c>
      <c r="BG39" s="183">
        <f>+'調整入力表③'!J424</f>
        <v>0</v>
      </c>
    </row>
    <row r="40" spans="1:59" ht="16.5" customHeight="1">
      <c r="A40" s="177">
        <f>+'調整入力表③'!A235</f>
        <v>3</v>
      </c>
      <c r="B40" s="178" t="str">
        <f>+'調整入力表③'!B235</f>
        <v>日</v>
      </c>
      <c r="C40" s="181" t="str">
        <f>+'調整入力表③'!D235</f>
        <v>-</v>
      </c>
      <c r="D40" s="182" t="str">
        <f>+'調整入力表③'!E235</f>
        <v>-</v>
      </c>
      <c r="E40" s="182" t="str">
        <f>+'調整入力表③'!F235</f>
        <v>-</v>
      </c>
      <c r="F40" s="182" t="str">
        <f>+'調整入力表③'!G235</f>
        <v>-</v>
      </c>
      <c r="G40" s="182" t="str">
        <f>+'調整入力表③'!H235</f>
        <v>-</v>
      </c>
      <c r="H40" s="182" t="str">
        <f>+'調整入力表③'!I235</f>
        <v>-</v>
      </c>
      <c r="I40" s="183" t="str">
        <f>+'調整入力表③'!J235</f>
        <v>-</v>
      </c>
      <c r="J40" s="171"/>
      <c r="K40" s="177">
        <f>+'調整入力表③'!A273</f>
        <v>3</v>
      </c>
      <c r="L40" s="178" t="str">
        <f>+'調整入力表③'!B273</f>
        <v>水</v>
      </c>
      <c r="M40" s="181" t="str">
        <f>+'調整入力表③'!D273</f>
        <v>-</v>
      </c>
      <c r="N40" s="182" t="str">
        <f>+'調整入力表③'!E273</f>
        <v>-</v>
      </c>
      <c r="O40" s="182" t="str">
        <f>+'調整入力表③'!F273</f>
        <v>-</v>
      </c>
      <c r="P40" s="182" t="str">
        <f>+'調整入力表③'!G273</f>
        <v>-</v>
      </c>
      <c r="Q40" s="182" t="str">
        <f>+'調整入力表③'!H273</f>
        <v>-</v>
      </c>
      <c r="R40" s="182" t="str">
        <f>+'調整入力表③'!I273</f>
        <v>-</v>
      </c>
      <c r="S40" s="183" t="str">
        <f>+'調整入力表③'!J273</f>
        <v>-</v>
      </c>
      <c r="T40" s="171"/>
      <c r="U40" s="179">
        <f>+'調整入力表③'!A311</f>
        <v>3</v>
      </c>
      <c r="V40" s="180" t="str">
        <f>+'調整入力表③'!B311</f>
        <v>金</v>
      </c>
      <c r="W40" s="181">
        <f>+'調整入力表③'!D311</f>
        <v>0</v>
      </c>
      <c r="X40" s="182">
        <f>+'調整入力表③'!E311</f>
        <v>0</v>
      </c>
      <c r="Y40" s="182">
        <f>+'調整入力表③'!F311</f>
        <v>0</v>
      </c>
      <c r="Z40" s="182">
        <f>+'調整入力表③'!G311</f>
        <v>0</v>
      </c>
      <c r="AA40" s="182">
        <f>+'調整入力表③'!H311</f>
        <v>0</v>
      </c>
      <c r="AB40" s="182">
        <f>+'調整入力表③'!I311</f>
        <v>0</v>
      </c>
      <c r="AC40" s="183">
        <f>+'調整入力表③'!J311</f>
        <v>0</v>
      </c>
      <c r="AD40" s="171"/>
      <c r="AE40" s="177">
        <f>+'調整入力表③'!A349</f>
        <v>3</v>
      </c>
      <c r="AF40" s="178" t="str">
        <f>+'調整入力表③'!B349</f>
        <v>月</v>
      </c>
      <c r="AG40" s="181" t="str">
        <f>+'調整入力表③'!D349</f>
        <v>-</v>
      </c>
      <c r="AH40" s="182" t="str">
        <f>+'調整入力表③'!E349</f>
        <v>-</v>
      </c>
      <c r="AI40" s="182" t="str">
        <f>+'調整入力表③'!F349</f>
        <v>-</v>
      </c>
      <c r="AJ40" s="182" t="str">
        <f>+'調整入力表③'!G349</f>
        <v>-</v>
      </c>
      <c r="AK40" s="182" t="str">
        <f>+'調整入力表③'!H349</f>
        <v>-</v>
      </c>
      <c r="AL40" s="182" t="str">
        <f>+'調整入力表③'!I349</f>
        <v>-</v>
      </c>
      <c r="AM40" s="183" t="str">
        <f>+'調整入力表③'!J349</f>
        <v>-</v>
      </c>
      <c r="AN40" s="171"/>
      <c r="AO40" s="179">
        <f>+'調整入力表③'!A387</f>
        <v>3</v>
      </c>
      <c r="AP40" s="180" t="str">
        <f>+'調整入力表③'!B387</f>
        <v>木</v>
      </c>
      <c r="AQ40" s="181">
        <f>+'調整入力表③'!D387</f>
        <v>0</v>
      </c>
      <c r="AR40" s="182">
        <f>+'調整入力表③'!E387</f>
        <v>0</v>
      </c>
      <c r="AS40" s="182">
        <f>+'調整入力表③'!F387</f>
        <v>0</v>
      </c>
      <c r="AT40" s="182">
        <f>+'調整入力表③'!G387</f>
        <v>0</v>
      </c>
      <c r="AU40" s="182">
        <f>+'調整入力表③'!H387</f>
        <v>0</v>
      </c>
      <c r="AV40" s="182">
        <f>+'調整入力表③'!I387</f>
        <v>0</v>
      </c>
      <c r="AW40" s="183">
        <f>+'調整入力表③'!J387</f>
        <v>0</v>
      </c>
      <c r="AX40" s="171"/>
      <c r="AY40" s="179">
        <f>+'調整入力表③'!A425</f>
        <v>3</v>
      </c>
      <c r="AZ40" s="180" t="str">
        <f>+'調整入力表③'!B425</f>
        <v>木</v>
      </c>
      <c r="BA40" s="181">
        <f>+'調整入力表③'!D425</f>
        <v>0</v>
      </c>
      <c r="BB40" s="182">
        <f>+'調整入力表③'!E425</f>
        <v>0</v>
      </c>
      <c r="BC40" s="182">
        <f>+'調整入力表③'!F425</f>
        <v>0</v>
      </c>
      <c r="BD40" s="182">
        <f>+'調整入力表③'!G425</f>
        <v>0</v>
      </c>
      <c r="BE40" s="182">
        <f>+'調整入力表③'!H425</f>
        <v>0</v>
      </c>
      <c r="BF40" s="182">
        <f>+'調整入力表③'!I425</f>
        <v>0</v>
      </c>
      <c r="BG40" s="183">
        <f>+'調整入力表③'!J425</f>
        <v>0</v>
      </c>
    </row>
    <row r="41" spans="1:59" ht="16.5" customHeight="1">
      <c r="A41" s="179">
        <f>+'調整入力表③'!A236</f>
        <v>4</v>
      </c>
      <c r="B41" s="180" t="str">
        <f>+'調整入力表③'!B236</f>
        <v>月</v>
      </c>
      <c r="C41" s="181">
        <f>+'調整入力表③'!D236</f>
        <v>0</v>
      </c>
      <c r="D41" s="182">
        <f>+'調整入力表③'!E236</f>
        <v>0</v>
      </c>
      <c r="E41" s="182">
        <f>+'調整入力表③'!F236</f>
        <v>0</v>
      </c>
      <c r="F41" s="182">
        <f>+'調整入力表③'!G236</f>
        <v>0</v>
      </c>
      <c r="G41" s="182">
        <f>+'調整入力表③'!H236</f>
        <v>0</v>
      </c>
      <c r="H41" s="182">
        <f>+'調整入力表③'!I236</f>
        <v>0</v>
      </c>
      <c r="I41" s="183">
        <f>+'調整入力表③'!J236</f>
        <v>0</v>
      </c>
      <c r="J41" s="171"/>
      <c r="K41" s="179">
        <f>+'調整入力表③'!A274</f>
        <v>4</v>
      </c>
      <c r="L41" s="180" t="str">
        <f>+'調整入力表③'!B274</f>
        <v>木</v>
      </c>
      <c r="M41" s="181">
        <f>+'調整入力表③'!D274</f>
        <v>0</v>
      </c>
      <c r="N41" s="182">
        <f>+'調整入力表③'!E274</f>
        <v>0</v>
      </c>
      <c r="O41" s="182">
        <f>+'調整入力表③'!F274</f>
        <v>0</v>
      </c>
      <c r="P41" s="182">
        <f>+'調整入力表③'!G274</f>
        <v>0</v>
      </c>
      <c r="Q41" s="182">
        <f>+'調整入力表③'!H274</f>
        <v>0</v>
      </c>
      <c r="R41" s="182">
        <f>+'調整入力表③'!I274</f>
        <v>0</v>
      </c>
      <c r="S41" s="183">
        <f>+'調整入力表③'!J274</f>
        <v>0</v>
      </c>
      <c r="T41" s="171"/>
      <c r="U41" s="177">
        <f>+'調整入力表③'!A312</f>
        <v>4</v>
      </c>
      <c r="V41" s="178" t="str">
        <f>+'調整入力表③'!B312</f>
        <v>土</v>
      </c>
      <c r="W41" s="181" t="str">
        <f>+'調整入力表③'!D312</f>
        <v>-</v>
      </c>
      <c r="X41" s="182" t="str">
        <f>+'調整入力表③'!E312</f>
        <v>-</v>
      </c>
      <c r="Y41" s="182" t="str">
        <f>+'調整入力表③'!F312</f>
        <v>-</v>
      </c>
      <c r="Z41" s="182" t="str">
        <f>+'調整入力表③'!G312</f>
        <v>-</v>
      </c>
      <c r="AA41" s="182" t="str">
        <f>+'調整入力表③'!H312</f>
        <v>-</v>
      </c>
      <c r="AB41" s="182" t="str">
        <f>+'調整入力表③'!I312</f>
        <v>-</v>
      </c>
      <c r="AC41" s="183" t="str">
        <f>+'調整入力表③'!J312</f>
        <v>-</v>
      </c>
      <c r="AD41" s="171"/>
      <c r="AE41" s="177">
        <f>+'調整入力表③'!A350</f>
        <v>4</v>
      </c>
      <c r="AF41" s="178" t="str">
        <f>+'調整入力表③'!B350</f>
        <v>火</v>
      </c>
      <c r="AG41" s="181" t="str">
        <f>+'調整入力表③'!D350</f>
        <v>-</v>
      </c>
      <c r="AH41" s="182" t="str">
        <f>+'調整入力表③'!E350</f>
        <v>-</v>
      </c>
      <c r="AI41" s="182" t="str">
        <f>+'調整入力表③'!F350</f>
        <v>-</v>
      </c>
      <c r="AJ41" s="182" t="str">
        <f>+'調整入力表③'!G350</f>
        <v>-</v>
      </c>
      <c r="AK41" s="182" t="str">
        <f>+'調整入力表③'!H350</f>
        <v>-</v>
      </c>
      <c r="AL41" s="182" t="str">
        <f>+'調整入力表③'!I350</f>
        <v>-</v>
      </c>
      <c r="AM41" s="183" t="str">
        <f>+'調整入力表③'!J350</f>
        <v>-</v>
      </c>
      <c r="AN41" s="171"/>
      <c r="AO41" s="179">
        <f>+'調整入力表③'!A388</f>
        <v>4</v>
      </c>
      <c r="AP41" s="180" t="str">
        <f>+'調整入力表③'!B388</f>
        <v>金</v>
      </c>
      <c r="AQ41" s="181">
        <f>+'調整入力表③'!D388</f>
        <v>0</v>
      </c>
      <c r="AR41" s="182">
        <f>+'調整入力表③'!E388</f>
        <v>0</v>
      </c>
      <c r="AS41" s="182">
        <f>+'調整入力表③'!F388</f>
        <v>0</v>
      </c>
      <c r="AT41" s="182">
        <f>+'調整入力表③'!G388</f>
        <v>0</v>
      </c>
      <c r="AU41" s="182">
        <f>+'調整入力表③'!H388</f>
        <v>0</v>
      </c>
      <c r="AV41" s="182">
        <f>+'調整入力表③'!I388</f>
        <v>0</v>
      </c>
      <c r="AW41" s="183">
        <f>+'調整入力表③'!J388</f>
        <v>0</v>
      </c>
      <c r="AX41" s="171"/>
      <c r="AY41" s="179">
        <f>+'調整入力表③'!A426</f>
        <v>4</v>
      </c>
      <c r="AZ41" s="180" t="str">
        <f>+'調整入力表③'!B426</f>
        <v>金</v>
      </c>
      <c r="BA41" s="181">
        <f>+'調整入力表③'!D426</f>
        <v>0</v>
      </c>
      <c r="BB41" s="182">
        <f>+'調整入力表③'!E426</f>
        <v>0</v>
      </c>
      <c r="BC41" s="182">
        <f>+'調整入力表③'!F426</f>
        <v>0</v>
      </c>
      <c r="BD41" s="182">
        <f>+'調整入力表③'!G426</f>
        <v>0</v>
      </c>
      <c r="BE41" s="182">
        <f>+'調整入力表③'!H426</f>
        <v>0</v>
      </c>
      <c r="BF41" s="182">
        <f>+'調整入力表③'!I426</f>
        <v>0</v>
      </c>
      <c r="BG41" s="183">
        <f>+'調整入力表③'!J426</f>
        <v>0</v>
      </c>
    </row>
    <row r="42" spans="1:59" ht="16.5" customHeight="1">
      <c r="A42" s="179">
        <f>+'調整入力表③'!A237</f>
        <v>5</v>
      </c>
      <c r="B42" s="180" t="str">
        <f>+'調整入力表③'!B237</f>
        <v>火</v>
      </c>
      <c r="C42" s="181">
        <f>+'調整入力表③'!D237</f>
        <v>0</v>
      </c>
      <c r="D42" s="182">
        <f>+'調整入力表③'!E237</f>
        <v>0</v>
      </c>
      <c r="E42" s="182">
        <f>+'調整入力表③'!F237</f>
        <v>0</v>
      </c>
      <c r="F42" s="182">
        <f>+'調整入力表③'!G237</f>
        <v>0</v>
      </c>
      <c r="G42" s="182">
        <f>+'調整入力表③'!H237</f>
        <v>0</v>
      </c>
      <c r="H42" s="182">
        <f>+'調整入力表③'!I237</f>
        <v>0</v>
      </c>
      <c r="I42" s="183">
        <f>+'調整入力表③'!J237</f>
        <v>0</v>
      </c>
      <c r="J42" s="171"/>
      <c r="K42" s="179">
        <f>+'調整入力表③'!A275</f>
        <v>5</v>
      </c>
      <c r="L42" s="180" t="str">
        <f>+'調整入力表③'!B275</f>
        <v>金</v>
      </c>
      <c r="M42" s="181">
        <f>+'調整入力表③'!D275</f>
        <v>0</v>
      </c>
      <c r="N42" s="182">
        <f>+'調整入力表③'!E275</f>
        <v>0</v>
      </c>
      <c r="O42" s="182">
        <f>+'調整入力表③'!F275</f>
        <v>0</v>
      </c>
      <c r="P42" s="182">
        <f>+'調整入力表③'!G275</f>
        <v>0</v>
      </c>
      <c r="Q42" s="182">
        <f>+'調整入力表③'!H275</f>
        <v>0</v>
      </c>
      <c r="R42" s="182">
        <f>+'調整入力表③'!I275</f>
        <v>0</v>
      </c>
      <c r="S42" s="183">
        <f>+'調整入力表③'!J275</f>
        <v>0</v>
      </c>
      <c r="T42" s="171"/>
      <c r="U42" s="177">
        <f>+'調整入力表③'!A313</f>
        <v>5</v>
      </c>
      <c r="V42" s="178" t="str">
        <f>+'調整入力表③'!B313</f>
        <v>日</v>
      </c>
      <c r="W42" s="181" t="str">
        <f>+'調整入力表③'!D313</f>
        <v>-</v>
      </c>
      <c r="X42" s="182" t="str">
        <f>+'調整入力表③'!E313</f>
        <v>-</v>
      </c>
      <c r="Y42" s="182" t="str">
        <f>+'調整入力表③'!F313</f>
        <v>-</v>
      </c>
      <c r="Z42" s="182" t="str">
        <f>+'調整入力表③'!G313</f>
        <v>-</v>
      </c>
      <c r="AA42" s="182" t="str">
        <f>+'調整入力表③'!H313</f>
        <v>-</v>
      </c>
      <c r="AB42" s="182" t="str">
        <f>+'調整入力表③'!I313</f>
        <v>-</v>
      </c>
      <c r="AC42" s="183" t="str">
        <f>+'調整入力表③'!J313</f>
        <v>-</v>
      </c>
      <c r="AD42" s="171"/>
      <c r="AE42" s="177">
        <f>+'調整入力表③'!A351</f>
        <v>5</v>
      </c>
      <c r="AF42" s="178" t="str">
        <f>+'調整入力表③'!B351</f>
        <v>水</v>
      </c>
      <c r="AG42" s="181" t="str">
        <f>+'調整入力表③'!D351</f>
        <v>-</v>
      </c>
      <c r="AH42" s="182" t="str">
        <f>+'調整入力表③'!E351</f>
        <v>-</v>
      </c>
      <c r="AI42" s="182" t="str">
        <f>+'調整入力表③'!F351</f>
        <v>-</v>
      </c>
      <c r="AJ42" s="182" t="str">
        <f>+'調整入力表③'!G351</f>
        <v>-</v>
      </c>
      <c r="AK42" s="182" t="str">
        <f>+'調整入力表③'!H351</f>
        <v>-</v>
      </c>
      <c r="AL42" s="182" t="str">
        <f>+'調整入力表③'!I351</f>
        <v>-</v>
      </c>
      <c r="AM42" s="183" t="str">
        <f>+'調整入力表③'!J351</f>
        <v>-</v>
      </c>
      <c r="AN42" s="171"/>
      <c r="AO42" s="177">
        <f>+'調整入力表③'!A389</f>
        <v>5</v>
      </c>
      <c r="AP42" s="178" t="str">
        <f>+'調整入力表③'!B389</f>
        <v>土</v>
      </c>
      <c r="AQ42" s="181" t="str">
        <f>+'調整入力表③'!D389</f>
        <v>-</v>
      </c>
      <c r="AR42" s="182" t="str">
        <f>+'調整入力表③'!E389</f>
        <v>-</v>
      </c>
      <c r="AS42" s="182" t="str">
        <f>+'調整入力表③'!F389</f>
        <v>-</v>
      </c>
      <c r="AT42" s="182" t="str">
        <f>+'調整入力表③'!G389</f>
        <v>-</v>
      </c>
      <c r="AU42" s="182" t="str">
        <f>+'調整入力表③'!H389</f>
        <v>-</v>
      </c>
      <c r="AV42" s="182" t="str">
        <f>+'調整入力表③'!I389</f>
        <v>-</v>
      </c>
      <c r="AW42" s="183" t="str">
        <f>+'調整入力表③'!J389</f>
        <v>-</v>
      </c>
      <c r="AX42" s="171"/>
      <c r="AY42" s="177">
        <f>+'調整入力表③'!A427</f>
        <v>5</v>
      </c>
      <c r="AZ42" s="178" t="str">
        <f>+'調整入力表③'!B427</f>
        <v>土</v>
      </c>
      <c r="BA42" s="181" t="str">
        <f>+'調整入力表③'!D427</f>
        <v>-</v>
      </c>
      <c r="BB42" s="182" t="str">
        <f>+'調整入力表③'!E427</f>
        <v>-</v>
      </c>
      <c r="BC42" s="182" t="str">
        <f>+'調整入力表③'!F427</f>
        <v>-</v>
      </c>
      <c r="BD42" s="182" t="str">
        <f>+'調整入力表③'!G427</f>
        <v>-</v>
      </c>
      <c r="BE42" s="182" t="str">
        <f>+'調整入力表③'!H427</f>
        <v>-</v>
      </c>
      <c r="BF42" s="182" t="str">
        <f>+'調整入力表③'!I427</f>
        <v>-</v>
      </c>
      <c r="BG42" s="183" t="str">
        <f>+'調整入力表③'!J427</f>
        <v>-</v>
      </c>
    </row>
    <row r="43" spans="1:59" ht="16.5" customHeight="1">
      <c r="A43" s="179">
        <f>+'調整入力表③'!A238</f>
        <v>6</v>
      </c>
      <c r="B43" s="180" t="str">
        <f>+'調整入力表③'!B238</f>
        <v>水</v>
      </c>
      <c r="C43" s="181">
        <f>+'調整入力表③'!D238</f>
        <v>0</v>
      </c>
      <c r="D43" s="182">
        <f>+'調整入力表③'!E238</f>
        <v>0</v>
      </c>
      <c r="E43" s="182">
        <f>+'調整入力表③'!F238</f>
        <v>0</v>
      </c>
      <c r="F43" s="182">
        <f>+'調整入力表③'!G238</f>
        <v>0</v>
      </c>
      <c r="G43" s="182">
        <f>+'調整入力表③'!H238</f>
        <v>0</v>
      </c>
      <c r="H43" s="182">
        <f>+'調整入力表③'!I238</f>
        <v>0</v>
      </c>
      <c r="I43" s="183">
        <f>+'調整入力表③'!J238</f>
        <v>0</v>
      </c>
      <c r="J43" s="171"/>
      <c r="K43" s="177">
        <f>+'調整入力表③'!A276</f>
        <v>6</v>
      </c>
      <c r="L43" s="178" t="str">
        <f>+'調整入力表③'!B276</f>
        <v>土</v>
      </c>
      <c r="M43" s="181" t="str">
        <f>+'調整入力表③'!D276</f>
        <v>-</v>
      </c>
      <c r="N43" s="182" t="str">
        <f>+'調整入力表③'!E276</f>
        <v>-</v>
      </c>
      <c r="O43" s="182" t="str">
        <f>+'調整入力表③'!F276</f>
        <v>-</v>
      </c>
      <c r="P43" s="182" t="str">
        <f>+'調整入力表③'!G276</f>
        <v>-</v>
      </c>
      <c r="Q43" s="182" t="str">
        <f>+'調整入力表③'!H276</f>
        <v>-</v>
      </c>
      <c r="R43" s="182" t="str">
        <f>+'調整入力表③'!I276</f>
        <v>-</v>
      </c>
      <c r="S43" s="183" t="str">
        <f>+'調整入力表③'!J276</f>
        <v>-</v>
      </c>
      <c r="T43" s="171"/>
      <c r="U43" s="179">
        <f>+'調整入力表③'!A314</f>
        <v>6</v>
      </c>
      <c r="V43" s="180" t="str">
        <f>+'調整入力表③'!B314</f>
        <v>月</v>
      </c>
      <c r="W43" s="181">
        <f>+'調整入力表③'!D314</f>
        <v>0</v>
      </c>
      <c r="X43" s="182">
        <f>+'調整入力表③'!E314</f>
        <v>0</v>
      </c>
      <c r="Y43" s="182">
        <f>+'調整入力表③'!F314</f>
        <v>0</v>
      </c>
      <c r="Z43" s="182">
        <f>+'調整入力表③'!G314</f>
        <v>0</v>
      </c>
      <c r="AA43" s="182">
        <f>+'調整入力表③'!H314</f>
        <v>0</v>
      </c>
      <c r="AB43" s="182">
        <f>+'調整入力表③'!I314</f>
        <v>0</v>
      </c>
      <c r="AC43" s="183">
        <f>+'調整入力表③'!J314</f>
        <v>0</v>
      </c>
      <c r="AD43" s="171"/>
      <c r="AE43" s="177">
        <f>+'調整入力表③'!A352</f>
        <v>6</v>
      </c>
      <c r="AF43" s="178" t="str">
        <f>+'調整入力表③'!B352</f>
        <v>木</v>
      </c>
      <c r="AG43" s="181" t="str">
        <f>+'調整入力表③'!D352</f>
        <v>-</v>
      </c>
      <c r="AH43" s="182" t="str">
        <f>+'調整入力表③'!E352</f>
        <v>-</v>
      </c>
      <c r="AI43" s="182" t="str">
        <f>+'調整入力表③'!F352</f>
        <v>-</v>
      </c>
      <c r="AJ43" s="182" t="str">
        <f>+'調整入力表③'!G352</f>
        <v>-</v>
      </c>
      <c r="AK43" s="182" t="str">
        <f>+'調整入力表③'!H352</f>
        <v>-</v>
      </c>
      <c r="AL43" s="182" t="str">
        <f>+'調整入力表③'!I352</f>
        <v>-</v>
      </c>
      <c r="AM43" s="183" t="str">
        <f>+'調整入力表③'!J352</f>
        <v>-</v>
      </c>
      <c r="AN43" s="171"/>
      <c r="AO43" s="177">
        <f>+'調整入力表③'!A390</f>
        <v>6</v>
      </c>
      <c r="AP43" s="178" t="str">
        <f>+'調整入力表③'!B390</f>
        <v>日</v>
      </c>
      <c r="AQ43" s="181" t="str">
        <f>+'調整入力表③'!D390</f>
        <v>-</v>
      </c>
      <c r="AR43" s="182" t="str">
        <f>+'調整入力表③'!E390</f>
        <v>-</v>
      </c>
      <c r="AS43" s="182" t="str">
        <f>+'調整入力表③'!F390</f>
        <v>-</v>
      </c>
      <c r="AT43" s="182" t="str">
        <f>+'調整入力表③'!G390</f>
        <v>-</v>
      </c>
      <c r="AU43" s="182" t="str">
        <f>+'調整入力表③'!H390</f>
        <v>-</v>
      </c>
      <c r="AV43" s="182" t="str">
        <f>+'調整入力表③'!I390</f>
        <v>-</v>
      </c>
      <c r="AW43" s="183" t="str">
        <f>+'調整入力表③'!J390</f>
        <v>-</v>
      </c>
      <c r="AX43" s="171"/>
      <c r="AY43" s="177">
        <f>+'調整入力表③'!A428</f>
        <v>6</v>
      </c>
      <c r="AZ43" s="178" t="str">
        <f>+'調整入力表③'!B428</f>
        <v>日</v>
      </c>
      <c r="BA43" s="181" t="str">
        <f>+'調整入力表③'!D428</f>
        <v>-</v>
      </c>
      <c r="BB43" s="182" t="str">
        <f>+'調整入力表③'!E428</f>
        <v>-</v>
      </c>
      <c r="BC43" s="182" t="str">
        <f>+'調整入力表③'!F428</f>
        <v>-</v>
      </c>
      <c r="BD43" s="182" t="str">
        <f>+'調整入力表③'!G428</f>
        <v>-</v>
      </c>
      <c r="BE43" s="182" t="str">
        <f>+'調整入力表③'!H428</f>
        <v>-</v>
      </c>
      <c r="BF43" s="182" t="str">
        <f>+'調整入力表③'!I428</f>
        <v>-</v>
      </c>
      <c r="BG43" s="183" t="str">
        <f>+'調整入力表③'!J428</f>
        <v>-</v>
      </c>
    </row>
    <row r="44" spans="1:59" ht="16.5" customHeight="1">
      <c r="A44" s="179">
        <f>+'調整入力表③'!A239</f>
        <v>7</v>
      </c>
      <c r="B44" s="180" t="str">
        <f>+'調整入力表③'!B239</f>
        <v>木</v>
      </c>
      <c r="C44" s="181">
        <f>+'調整入力表③'!D239</f>
        <v>0</v>
      </c>
      <c r="D44" s="182">
        <f>+'調整入力表③'!E239</f>
        <v>0</v>
      </c>
      <c r="E44" s="182">
        <f>+'調整入力表③'!F239</f>
        <v>0</v>
      </c>
      <c r="F44" s="182">
        <f>+'調整入力表③'!G239</f>
        <v>0</v>
      </c>
      <c r="G44" s="182">
        <f>+'調整入力表③'!H239</f>
        <v>0</v>
      </c>
      <c r="H44" s="182">
        <f>+'調整入力表③'!I239</f>
        <v>0</v>
      </c>
      <c r="I44" s="183">
        <f>+'調整入力表③'!J239</f>
        <v>0</v>
      </c>
      <c r="J44" s="171"/>
      <c r="K44" s="177">
        <f>+'調整入力表③'!A277</f>
        <v>7</v>
      </c>
      <c r="L44" s="178" t="str">
        <f>+'調整入力表③'!B277</f>
        <v>日</v>
      </c>
      <c r="M44" s="181" t="str">
        <f>+'調整入力表③'!D277</f>
        <v>-</v>
      </c>
      <c r="N44" s="182" t="str">
        <f>+'調整入力表③'!E277</f>
        <v>-</v>
      </c>
      <c r="O44" s="182" t="str">
        <f>+'調整入力表③'!F277</f>
        <v>-</v>
      </c>
      <c r="P44" s="182" t="str">
        <f>+'調整入力表③'!G277</f>
        <v>-</v>
      </c>
      <c r="Q44" s="182" t="str">
        <f>+'調整入力表③'!H277</f>
        <v>-</v>
      </c>
      <c r="R44" s="182" t="str">
        <f>+'調整入力表③'!I277</f>
        <v>-</v>
      </c>
      <c r="S44" s="183" t="str">
        <f>+'調整入力表③'!J277</f>
        <v>-</v>
      </c>
      <c r="T44" s="171"/>
      <c r="U44" s="179">
        <f>+'調整入力表③'!A315</f>
        <v>7</v>
      </c>
      <c r="V44" s="180" t="str">
        <f>+'調整入力表③'!B315</f>
        <v>火</v>
      </c>
      <c r="W44" s="181">
        <f>+'調整入力表③'!D315</f>
        <v>0</v>
      </c>
      <c r="X44" s="182">
        <f>+'調整入力表③'!E315</f>
        <v>0</v>
      </c>
      <c r="Y44" s="182">
        <f>+'調整入力表③'!F315</f>
        <v>0</v>
      </c>
      <c r="Z44" s="182">
        <f>+'調整入力表③'!G315</f>
        <v>0</v>
      </c>
      <c r="AA44" s="182">
        <f>+'調整入力表③'!H315</f>
        <v>0</v>
      </c>
      <c r="AB44" s="182">
        <f>+'調整入力表③'!I315</f>
        <v>0</v>
      </c>
      <c r="AC44" s="183">
        <f>+'調整入力表③'!J315</f>
        <v>0</v>
      </c>
      <c r="AD44" s="171"/>
      <c r="AE44" s="177">
        <f>+'調整入力表③'!A353</f>
        <v>7</v>
      </c>
      <c r="AF44" s="178" t="str">
        <f>+'調整入力表③'!B353</f>
        <v>金</v>
      </c>
      <c r="AG44" s="181" t="str">
        <f>+'調整入力表③'!D353</f>
        <v>-</v>
      </c>
      <c r="AH44" s="182" t="str">
        <f>+'調整入力表③'!E353</f>
        <v>-</v>
      </c>
      <c r="AI44" s="182" t="str">
        <f>+'調整入力表③'!F353</f>
        <v>-</v>
      </c>
      <c r="AJ44" s="182" t="str">
        <f>+'調整入力表③'!G353</f>
        <v>-</v>
      </c>
      <c r="AK44" s="182" t="str">
        <f>+'調整入力表③'!H353</f>
        <v>-</v>
      </c>
      <c r="AL44" s="182" t="str">
        <f>+'調整入力表③'!I353</f>
        <v>-</v>
      </c>
      <c r="AM44" s="183" t="str">
        <f>+'調整入力表③'!J353</f>
        <v>-</v>
      </c>
      <c r="AN44" s="171"/>
      <c r="AO44" s="179">
        <f>+'調整入力表③'!A391</f>
        <v>7</v>
      </c>
      <c r="AP44" s="180" t="str">
        <f>+'調整入力表③'!B391</f>
        <v>月</v>
      </c>
      <c r="AQ44" s="181">
        <f>+'調整入力表③'!D391</f>
        <v>0</v>
      </c>
      <c r="AR44" s="182">
        <f>+'調整入力表③'!E391</f>
        <v>0</v>
      </c>
      <c r="AS44" s="182">
        <f>+'調整入力表③'!F391</f>
        <v>0</v>
      </c>
      <c r="AT44" s="182">
        <f>+'調整入力表③'!G391</f>
        <v>0</v>
      </c>
      <c r="AU44" s="182">
        <f>+'調整入力表③'!H391</f>
        <v>0</v>
      </c>
      <c r="AV44" s="182">
        <f>+'調整入力表③'!I391</f>
        <v>0</v>
      </c>
      <c r="AW44" s="183">
        <f>+'調整入力表③'!J391</f>
        <v>0</v>
      </c>
      <c r="AX44" s="171"/>
      <c r="AY44" s="179">
        <f>+'調整入力表③'!A429</f>
        <v>7</v>
      </c>
      <c r="AZ44" s="180" t="str">
        <f>+'調整入力表③'!B429</f>
        <v>月</v>
      </c>
      <c r="BA44" s="181">
        <f>+'調整入力表③'!D429</f>
        <v>0</v>
      </c>
      <c r="BB44" s="182">
        <f>+'調整入力表③'!E429</f>
        <v>0</v>
      </c>
      <c r="BC44" s="182">
        <f>+'調整入力表③'!F429</f>
        <v>0</v>
      </c>
      <c r="BD44" s="182">
        <f>+'調整入力表③'!G429</f>
        <v>0</v>
      </c>
      <c r="BE44" s="182">
        <f>+'調整入力表③'!H429</f>
        <v>0</v>
      </c>
      <c r="BF44" s="182">
        <f>+'調整入力表③'!I429</f>
        <v>0</v>
      </c>
      <c r="BG44" s="183">
        <f>+'調整入力表③'!J429</f>
        <v>0</v>
      </c>
    </row>
    <row r="45" spans="1:59" ht="16.5" customHeight="1">
      <c r="A45" s="179">
        <f>+'調整入力表③'!A240</f>
        <v>8</v>
      </c>
      <c r="B45" s="180" t="str">
        <f>+'調整入力表③'!B240</f>
        <v>金</v>
      </c>
      <c r="C45" s="181">
        <f>+'調整入力表③'!D240</f>
        <v>0</v>
      </c>
      <c r="D45" s="182">
        <f>+'調整入力表③'!E240</f>
        <v>0</v>
      </c>
      <c r="E45" s="182">
        <f>+'調整入力表③'!F240</f>
        <v>0</v>
      </c>
      <c r="F45" s="182">
        <f>+'調整入力表③'!G240</f>
        <v>0</v>
      </c>
      <c r="G45" s="182">
        <f>+'調整入力表③'!H240</f>
        <v>0</v>
      </c>
      <c r="H45" s="182">
        <f>+'調整入力表③'!I240</f>
        <v>0</v>
      </c>
      <c r="I45" s="183">
        <f>+'調整入力表③'!J240</f>
        <v>0</v>
      </c>
      <c r="J45" s="171"/>
      <c r="K45" s="179">
        <f>+'調整入力表③'!A278</f>
        <v>8</v>
      </c>
      <c r="L45" s="180" t="str">
        <f>+'調整入力表③'!B278</f>
        <v>月</v>
      </c>
      <c r="M45" s="181">
        <f>+'調整入力表③'!D278</f>
        <v>0</v>
      </c>
      <c r="N45" s="182">
        <f>+'調整入力表③'!E278</f>
        <v>0</v>
      </c>
      <c r="O45" s="182">
        <f>+'調整入力表③'!F278</f>
        <v>0</v>
      </c>
      <c r="P45" s="182">
        <f>+'調整入力表③'!G278</f>
        <v>0</v>
      </c>
      <c r="Q45" s="182">
        <f>+'調整入力表③'!H278</f>
        <v>0</v>
      </c>
      <c r="R45" s="182">
        <f>+'調整入力表③'!I278</f>
        <v>0</v>
      </c>
      <c r="S45" s="183">
        <f>+'調整入力表③'!J278</f>
        <v>0</v>
      </c>
      <c r="T45" s="171"/>
      <c r="U45" s="179">
        <f>+'調整入力表③'!A316</f>
        <v>8</v>
      </c>
      <c r="V45" s="180" t="str">
        <f>+'調整入力表③'!B316</f>
        <v>水</v>
      </c>
      <c r="W45" s="181">
        <f>+'調整入力表③'!D316</f>
        <v>0</v>
      </c>
      <c r="X45" s="182">
        <f>+'調整入力表③'!E316</f>
        <v>0</v>
      </c>
      <c r="Y45" s="182">
        <f>+'調整入力表③'!F316</f>
        <v>0</v>
      </c>
      <c r="Z45" s="182">
        <f>+'調整入力表③'!G316</f>
        <v>0</v>
      </c>
      <c r="AA45" s="182">
        <f>+'調整入力表③'!H316</f>
        <v>0</v>
      </c>
      <c r="AB45" s="182">
        <f>+'調整入力表③'!I316</f>
        <v>0</v>
      </c>
      <c r="AC45" s="183">
        <f>+'調整入力表③'!J316</f>
        <v>0</v>
      </c>
      <c r="AD45" s="171"/>
      <c r="AE45" s="177">
        <f>+'調整入力表③'!A354</f>
        <v>8</v>
      </c>
      <c r="AF45" s="178" t="str">
        <f>+'調整入力表③'!B354</f>
        <v>土</v>
      </c>
      <c r="AG45" s="181" t="str">
        <f>+'調整入力表③'!D354</f>
        <v>-</v>
      </c>
      <c r="AH45" s="182" t="str">
        <f>+'調整入力表③'!E354</f>
        <v>-</v>
      </c>
      <c r="AI45" s="182" t="str">
        <f>+'調整入力表③'!F354</f>
        <v>-</v>
      </c>
      <c r="AJ45" s="182" t="str">
        <f>+'調整入力表③'!G354</f>
        <v>-</v>
      </c>
      <c r="AK45" s="182" t="str">
        <f>+'調整入力表③'!H354</f>
        <v>-</v>
      </c>
      <c r="AL45" s="182" t="str">
        <f>+'調整入力表③'!I354</f>
        <v>-</v>
      </c>
      <c r="AM45" s="183" t="str">
        <f>+'調整入力表③'!J354</f>
        <v>-</v>
      </c>
      <c r="AN45" s="171"/>
      <c r="AO45" s="179">
        <f>+'調整入力表③'!A392</f>
        <v>8</v>
      </c>
      <c r="AP45" s="180" t="str">
        <f>+'調整入力表③'!B392</f>
        <v>火</v>
      </c>
      <c r="AQ45" s="181">
        <f>+'調整入力表③'!D392</f>
        <v>0</v>
      </c>
      <c r="AR45" s="182">
        <f>+'調整入力表③'!E392</f>
        <v>0</v>
      </c>
      <c r="AS45" s="182">
        <f>+'調整入力表③'!F392</f>
        <v>0</v>
      </c>
      <c r="AT45" s="182">
        <f>+'調整入力表③'!G392</f>
        <v>0</v>
      </c>
      <c r="AU45" s="182">
        <f>+'調整入力表③'!H392</f>
        <v>0</v>
      </c>
      <c r="AV45" s="182">
        <f>+'調整入力表③'!I392</f>
        <v>0</v>
      </c>
      <c r="AW45" s="183">
        <f>+'調整入力表③'!J392</f>
        <v>0</v>
      </c>
      <c r="AX45" s="171"/>
      <c r="AY45" s="179">
        <f>+'調整入力表③'!A430</f>
        <v>8</v>
      </c>
      <c r="AZ45" s="180" t="str">
        <f>+'調整入力表③'!B430</f>
        <v>火</v>
      </c>
      <c r="BA45" s="181">
        <f>+'調整入力表③'!D430</f>
        <v>0</v>
      </c>
      <c r="BB45" s="182">
        <f>+'調整入力表③'!E430</f>
        <v>0</v>
      </c>
      <c r="BC45" s="182">
        <f>+'調整入力表③'!F430</f>
        <v>0</v>
      </c>
      <c r="BD45" s="182">
        <f>+'調整入力表③'!G430</f>
        <v>0</v>
      </c>
      <c r="BE45" s="182">
        <f>+'調整入力表③'!H430</f>
        <v>0</v>
      </c>
      <c r="BF45" s="182">
        <f>+'調整入力表③'!I430</f>
        <v>0</v>
      </c>
      <c r="BG45" s="183">
        <f>+'調整入力表③'!J430</f>
        <v>0</v>
      </c>
    </row>
    <row r="46" spans="1:59" ht="16.5" customHeight="1">
      <c r="A46" s="177">
        <f>+'調整入力表③'!A241</f>
        <v>9</v>
      </c>
      <c r="B46" s="178" t="str">
        <f>+'調整入力表③'!B241</f>
        <v>土</v>
      </c>
      <c r="C46" s="181" t="str">
        <f>+'調整入力表③'!D241</f>
        <v>-</v>
      </c>
      <c r="D46" s="182" t="str">
        <f>+'調整入力表③'!E241</f>
        <v>-</v>
      </c>
      <c r="E46" s="182" t="str">
        <f>+'調整入力表③'!F241</f>
        <v>-</v>
      </c>
      <c r="F46" s="182" t="str">
        <f>+'調整入力表③'!G241</f>
        <v>-</v>
      </c>
      <c r="G46" s="182" t="str">
        <f>+'調整入力表③'!H241</f>
        <v>-</v>
      </c>
      <c r="H46" s="182" t="str">
        <f>+'調整入力表③'!I241</f>
        <v>-</v>
      </c>
      <c r="I46" s="183" t="str">
        <f>+'調整入力表③'!J241</f>
        <v>-</v>
      </c>
      <c r="J46" s="171"/>
      <c r="K46" s="179">
        <f>+'調整入力表③'!A279</f>
        <v>9</v>
      </c>
      <c r="L46" s="180" t="str">
        <f>+'調整入力表③'!B279</f>
        <v>火</v>
      </c>
      <c r="M46" s="181">
        <f>+'調整入力表③'!D279</f>
        <v>0</v>
      </c>
      <c r="N46" s="182">
        <f>+'調整入力表③'!E279</f>
        <v>0</v>
      </c>
      <c r="O46" s="182">
        <f>+'調整入力表③'!F279</f>
        <v>0</v>
      </c>
      <c r="P46" s="182">
        <f>+'調整入力表③'!G279</f>
        <v>0</v>
      </c>
      <c r="Q46" s="182">
        <f>+'調整入力表③'!H279</f>
        <v>0</v>
      </c>
      <c r="R46" s="182">
        <f>+'調整入力表③'!I279</f>
        <v>0</v>
      </c>
      <c r="S46" s="183">
        <f>+'調整入力表③'!J279</f>
        <v>0</v>
      </c>
      <c r="T46" s="171"/>
      <c r="U46" s="179">
        <f>+'調整入力表③'!A317</f>
        <v>9</v>
      </c>
      <c r="V46" s="180" t="str">
        <f>+'調整入力表③'!B317</f>
        <v>木</v>
      </c>
      <c r="W46" s="181">
        <f>+'調整入力表③'!D317</f>
        <v>0</v>
      </c>
      <c r="X46" s="182">
        <f>+'調整入力表③'!E317</f>
        <v>0</v>
      </c>
      <c r="Y46" s="182">
        <f>+'調整入力表③'!F317</f>
        <v>0</v>
      </c>
      <c r="Z46" s="182">
        <f>+'調整入力表③'!G317</f>
        <v>0</v>
      </c>
      <c r="AA46" s="182">
        <f>+'調整入力表③'!H317</f>
        <v>0</v>
      </c>
      <c r="AB46" s="182">
        <f>+'調整入力表③'!I317</f>
        <v>0</v>
      </c>
      <c r="AC46" s="183">
        <f>+'調整入力表③'!J317</f>
        <v>0</v>
      </c>
      <c r="AD46" s="171"/>
      <c r="AE46" s="177">
        <f>+'調整入力表③'!A355</f>
        <v>9</v>
      </c>
      <c r="AF46" s="178" t="str">
        <f>+'調整入力表③'!B355</f>
        <v>日</v>
      </c>
      <c r="AG46" s="181" t="str">
        <f>+'調整入力表③'!D355</f>
        <v>-</v>
      </c>
      <c r="AH46" s="182" t="str">
        <f>+'調整入力表③'!E355</f>
        <v>-</v>
      </c>
      <c r="AI46" s="182" t="str">
        <f>+'調整入力表③'!F355</f>
        <v>-</v>
      </c>
      <c r="AJ46" s="182" t="str">
        <f>+'調整入力表③'!G355</f>
        <v>-</v>
      </c>
      <c r="AK46" s="182" t="str">
        <f>+'調整入力表③'!H355</f>
        <v>-</v>
      </c>
      <c r="AL46" s="182" t="str">
        <f>+'調整入力表③'!I355</f>
        <v>-</v>
      </c>
      <c r="AM46" s="183" t="str">
        <f>+'調整入力表③'!J355</f>
        <v>-</v>
      </c>
      <c r="AN46" s="171"/>
      <c r="AO46" s="179">
        <f>+'調整入力表③'!A393</f>
        <v>9</v>
      </c>
      <c r="AP46" s="180" t="str">
        <f>+'調整入力表③'!B393</f>
        <v>水</v>
      </c>
      <c r="AQ46" s="181">
        <f>+'調整入力表③'!D393</f>
        <v>0</v>
      </c>
      <c r="AR46" s="182">
        <f>+'調整入力表③'!E393</f>
        <v>0</v>
      </c>
      <c r="AS46" s="182">
        <f>+'調整入力表③'!F393</f>
        <v>0</v>
      </c>
      <c r="AT46" s="182">
        <f>+'調整入力表③'!G393</f>
        <v>0</v>
      </c>
      <c r="AU46" s="182">
        <f>+'調整入力表③'!H393</f>
        <v>0</v>
      </c>
      <c r="AV46" s="182">
        <f>+'調整入力表③'!I393</f>
        <v>0</v>
      </c>
      <c r="AW46" s="183">
        <f>+'調整入力表③'!J393</f>
        <v>0</v>
      </c>
      <c r="AX46" s="171"/>
      <c r="AY46" s="179">
        <f>+'調整入力表③'!A431</f>
        <v>9</v>
      </c>
      <c r="AZ46" s="180" t="str">
        <f>+'調整入力表③'!B431</f>
        <v>水</v>
      </c>
      <c r="BA46" s="181">
        <f>+'調整入力表③'!D431</f>
        <v>0</v>
      </c>
      <c r="BB46" s="182">
        <f>+'調整入力表③'!E431</f>
        <v>0</v>
      </c>
      <c r="BC46" s="182">
        <f>+'調整入力表③'!F431</f>
        <v>0</v>
      </c>
      <c r="BD46" s="182">
        <f>+'調整入力表③'!G431</f>
        <v>0</v>
      </c>
      <c r="BE46" s="182">
        <f>+'調整入力表③'!H431</f>
        <v>0</v>
      </c>
      <c r="BF46" s="182">
        <f>+'調整入力表③'!I431</f>
        <v>0</v>
      </c>
      <c r="BG46" s="183">
        <f>+'調整入力表③'!J431</f>
        <v>0</v>
      </c>
    </row>
    <row r="47" spans="1:59" ht="16.5" customHeight="1">
      <c r="A47" s="177">
        <f>+'調整入力表③'!A242</f>
        <v>10</v>
      </c>
      <c r="B47" s="178" t="str">
        <f>+'調整入力表③'!B242</f>
        <v>日</v>
      </c>
      <c r="C47" s="181" t="str">
        <f>+'調整入力表③'!D242</f>
        <v>-</v>
      </c>
      <c r="D47" s="182" t="str">
        <f>+'調整入力表③'!E242</f>
        <v>-</v>
      </c>
      <c r="E47" s="182" t="str">
        <f>+'調整入力表③'!F242</f>
        <v>-</v>
      </c>
      <c r="F47" s="182" t="str">
        <f>+'調整入力表③'!G242</f>
        <v>-</v>
      </c>
      <c r="G47" s="182" t="str">
        <f>+'調整入力表③'!H242</f>
        <v>-</v>
      </c>
      <c r="H47" s="182" t="str">
        <f>+'調整入力表③'!I242</f>
        <v>-</v>
      </c>
      <c r="I47" s="183" t="str">
        <f>+'調整入力表③'!J242</f>
        <v>-</v>
      </c>
      <c r="J47" s="171"/>
      <c r="K47" s="179">
        <f>+'調整入力表③'!A280</f>
        <v>10</v>
      </c>
      <c r="L47" s="180" t="str">
        <f>+'調整入力表③'!B280</f>
        <v>水</v>
      </c>
      <c r="M47" s="181">
        <f>+'調整入力表③'!D280</f>
        <v>0</v>
      </c>
      <c r="N47" s="182">
        <f>+'調整入力表③'!E280</f>
        <v>0</v>
      </c>
      <c r="O47" s="182">
        <f>+'調整入力表③'!F280</f>
        <v>0</v>
      </c>
      <c r="P47" s="182">
        <f>+'調整入力表③'!G280</f>
        <v>0</v>
      </c>
      <c r="Q47" s="182">
        <f>+'調整入力表③'!H280</f>
        <v>0</v>
      </c>
      <c r="R47" s="182">
        <f>+'調整入力表③'!I280</f>
        <v>0</v>
      </c>
      <c r="S47" s="183">
        <f>+'調整入力表③'!J280</f>
        <v>0</v>
      </c>
      <c r="T47" s="171"/>
      <c r="U47" s="179">
        <f>+'調整入力表③'!A318</f>
        <v>10</v>
      </c>
      <c r="V47" s="180" t="str">
        <f>+'調整入力表③'!B318</f>
        <v>金</v>
      </c>
      <c r="W47" s="181">
        <f>+'調整入力表③'!D318</f>
        <v>0</v>
      </c>
      <c r="X47" s="182">
        <f>+'調整入力表③'!E318</f>
        <v>0</v>
      </c>
      <c r="Y47" s="182">
        <f>+'調整入力表③'!F318</f>
        <v>0</v>
      </c>
      <c r="Z47" s="182">
        <f>+'調整入力表③'!G318</f>
        <v>0</v>
      </c>
      <c r="AA47" s="182">
        <f>+'調整入力表③'!H318</f>
        <v>0</v>
      </c>
      <c r="AB47" s="182">
        <f>+'調整入力表③'!I318</f>
        <v>0</v>
      </c>
      <c r="AC47" s="183">
        <f>+'調整入力表③'!J318</f>
        <v>0</v>
      </c>
      <c r="AD47" s="171"/>
      <c r="AE47" s="177">
        <f>+'調整入力表③'!A356</f>
        <v>10</v>
      </c>
      <c r="AF47" s="178" t="str">
        <f>+'調整入力表③'!B356</f>
        <v>月</v>
      </c>
      <c r="AG47" s="181" t="str">
        <f>+'調整入力表③'!D356</f>
        <v>-</v>
      </c>
      <c r="AH47" s="182" t="str">
        <f>+'調整入力表③'!E356</f>
        <v>-</v>
      </c>
      <c r="AI47" s="182" t="str">
        <f>+'調整入力表③'!F356</f>
        <v>-</v>
      </c>
      <c r="AJ47" s="182" t="str">
        <f>+'調整入力表③'!G356</f>
        <v>-</v>
      </c>
      <c r="AK47" s="182" t="str">
        <f>+'調整入力表③'!H356</f>
        <v>-</v>
      </c>
      <c r="AL47" s="182" t="str">
        <f>+'調整入力表③'!I356</f>
        <v>-</v>
      </c>
      <c r="AM47" s="183" t="str">
        <f>+'調整入力表③'!J356</f>
        <v>-</v>
      </c>
      <c r="AN47" s="171"/>
      <c r="AO47" s="179">
        <f>+'調整入力表③'!A394</f>
        <v>10</v>
      </c>
      <c r="AP47" s="180" t="str">
        <f>+'調整入力表③'!B394</f>
        <v>木</v>
      </c>
      <c r="AQ47" s="181">
        <f>+'調整入力表③'!D394</f>
        <v>0</v>
      </c>
      <c r="AR47" s="182">
        <f>+'調整入力表③'!E394</f>
        <v>0</v>
      </c>
      <c r="AS47" s="182">
        <f>+'調整入力表③'!F394</f>
        <v>0</v>
      </c>
      <c r="AT47" s="182">
        <f>+'調整入力表③'!G394</f>
        <v>0</v>
      </c>
      <c r="AU47" s="182">
        <f>+'調整入力表③'!H394</f>
        <v>0</v>
      </c>
      <c r="AV47" s="182">
        <f>+'調整入力表③'!I394</f>
        <v>0</v>
      </c>
      <c r="AW47" s="183">
        <f>+'調整入力表③'!J394</f>
        <v>0</v>
      </c>
      <c r="AX47" s="171"/>
      <c r="AY47" s="179">
        <f>+'調整入力表③'!A432</f>
        <v>10</v>
      </c>
      <c r="AZ47" s="180" t="str">
        <f>+'調整入力表③'!B432</f>
        <v>木</v>
      </c>
      <c r="BA47" s="181">
        <f>+'調整入力表③'!D432</f>
        <v>0</v>
      </c>
      <c r="BB47" s="182">
        <f>+'調整入力表③'!E432</f>
        <v>0</v>
      </c>
      <c r="BC47" s="182">
        <f>+'調整入力表③'!F432</f>
        <v>0</v>
      </c>
      <c r="BD47" s="182">
        <f>+'調整入力表③'!G432</f>
        <v>0</v>
      </c>
      <c r="BE47" s="182">
        <f>+'調整入力表③'!H432</f>
        <v>0</v>
      </c>
      <c r="BF47" s="182">
        <f>+'調整入力表③'!I432</f>
        <v>0</v>
      </c>
      <c r="BG47" s="183">
        <f>+'調整入力表③'!J432</f>
        <v>0</v>
      </c>
    </row>
    <row r="48" spans="1:59" ht="16.5" customHeight="1">
      <c r="A48" s="177">
        <f>+'調整入力表③'!A243</f>
        <v>11</v>
      </c>
      <c r="B48" s="178" t="str">
        <f>+'調整入力表③'!B243</f>
        <v>月</v>
      </c>
      <c r="C48" s="181" t="str">
        <f>+'調整入力表③'!D243</f>
        <v>-</v>
      </c>
      <c r="D48" s="182" t="str">
        <f>+'調整入力表③'!E243</f>
        <v>-</v>
      </c>
      <c r="E48" s="182" t="str">
        <f>+'調整入力表③'!F243</f>
        <v>-</v>
      </c>
      <c r="F48" s="182" t="str">
        <f>+'調整入力表③'!G243</f>
        <v>-</v>
      </c>
      <c r="G48" s="182" t="str">
        <f>+'調整入力表③'!H243</f>
        <v>-</v>
      </c>
      <c r="H48" s="182" t="str">
        <f>+'調整入力表③'!I243</f>
        <v>-</v>
      </c>
      <c r="I48" s="183" t="str">
        <f>+'調整入力表③'!J243</f>
        <v>-</v>
      </c>
      <c r="J48" s="171"/>
      <c r="K48" s="179">
        <f>+'調整入力表③'!A281</f>
        <v>11</v>
      </c>
      <c r="L48" s="180" t="str">
        <f>+'調整入力表③'!B281</f>
        <v>木</v>
      </c>
      <c r="M48" s="181">
        <f>+'調整入力表③'!D281</f>
        <v>0</v>
      </c>
      <c r="N48" s="182">
        <f>+'調整入力表③'!E281</f>
        <v>0</v>
      </c>
      <c r="O48" s="182">
        <f>+'調整入力表③'!F281</f>
        <v>0</v>
      </c>
      <c r="P48" s="182">
        <f>+'調整入力表③'!G281</f>
        <v>0</v>
      </c>
      <c r="Q48" s="182">
        <f>+'調整入力表③'!H281</f>
        <v>0</v>
      </c>
      <c r="R48" s="182">
        <f>+'調整入力表③'!I281</f>
        <v>0</v>
      </c>
      <c r="S48" s="183">
        <f>+'調整入力表③'!J281</f>
        <v>0</v>
      </c>
      <c r="T48" s="171"/>
      <c r="U48" s="177">
        <f>+'調整入力表③'!A319</f>
        <v>11</v>
      </c>
      <c r="V48" s="178" t="str">
        <f>+'調整入力表③'!B319</f>
        <v>土</v>
      </c>
      <c r="W48" s="181" t="str">
        <f>+'調整入力表③'!D319</f>
        <v>-</v>
      </c>
      <c r="X48" s="182" t="str">
        <f>+'調整入力表③'!E319</f>
        <v>-</v>
      </c>
      <c r="Y48" s="182" t="str">
        <f>+'調整入力表③'!F319</f>
        <v>-</v>
      </c>
      <c r="Z48" s="182" t="str">
        <f>+'調整入力表③'!G319</f>
        <v>-</v>
      </c>
      <c r="AA48" s="182" t="str">
        <f>+'調整入力表③'!H319</f>
        <v>-</v>
      </c>
      <c r="AB48" s="182" t="str">
        <f>+'調整入力表③'!I319</f>
        <v>-</v>
      </c>
      <c r="AC48" s="183" t="str">
        <f>+'調整入力表③'!J319</f>
        <v>-</v>
      </c>
      <c r="AD48" s="171"/>
      <c r="AE48" s="179">
        <f>+'調整入力表③'!A357</f>
        <v>11</v>
      </c>
      <c r="AF48" s="180" t="str">
        <f>+'調整入力表③'!B357</f>
        <v>火</v>
      </c>
      <c r="AG48" s="181">
        <f>+'調整入力表③'!D357</f>
        <v>0</v>
      </c>
      <c r="AH48" s="182">
        <f>+'調整入力表③'!E357</f>
        <v>0</v>
      </c>
      <c r="AI48" s="182">
        <f>+'調整入力表③'!F357</f>
        <v>0</v>
      </c>
      <c r="AJ48" s="182">
        <f>+'調整入力表③'!G357</f>
        <v>0</v>
      </c>
      <c r="AK48" s="182">
        <f>+'調整入力表③'!H357</f>
        <v>0</v>
      </c>
      <c r="AL48" s="182">
        <f>+'調整入力表③'!I357</f>
        <v>0</v>
      </c>
      <c r="AM48" s="183">
        <f>+'調整入力表③'!J357</f>
        <v>0</v>
      </c>
      <c r="AN48" s="171"/>
      <c r="AO48" s="177">
        <f>+'調整入力表③'!A395</f>
        <v>11</v>
      </c>
      <c r="AP48" s="178" t="str">
        <f>+'調整入力表③'!B395</f>
        <v>金</v>
      </c>
      <c r="AQ48" s="181" t="str">
        <f>+'調整入力表③'!D395</f>
        <v>-</v>
      </c>
      <c r="AR48" s="182" t="str">
        <f>+'調整入力表③'!E395</f>
        <v>-</v>
      </c>
      <c r="AS48" s="182" t="str">
        <f>+'調整入力表③'!F395</f>
        <v>-</v>
      </c>
      <c r="AT48" s="182" t="str">
        <f>+'調整入力表③'!G395</f>
        <v>-</v>
      </c>
      <c r="AU48" s="182" t="str">
        <f>+'調整入力表③'!H395</f>
        <v>-</v>
      </c>
      <c r="AV48" s="182" t="str">
        <f>+'調整入力表③'!I395</f>
        <v>-</v>
      </c>
      <c r="AW48" s="183" t="str">
        <f>+'調整入力表③'!J395</f>
        <v>-</v>
      </c>
      <c r="AX48" s="171"/>
      <c r="AY48" s="179">
        <f>+'調整入力表③'!A433</f>
        <v>11</v>
      </c>
      <c r="AZ48" s="180" t="str">
        <f>+'調整入力表③'!B433</f>
        <v>金</v>
      </c>
      <c r="BA48" s="181">
        <f>+'調整入力表③'!D433</f>
        <v>0</v>
      </c>
      <c r="BB48" s="182">
        <f>+'調整入力表③'!E433</f>
        <v>0</v>
      </c>
      <c r="BC48" s="182">
        <f>+'調整入力表③'!F433</f>
        <v>0</v>
      </c>
      <c r="BD48" s="182">
        <f>+'調整入力表③'!G433</f>
        <v>0</v>
      </c>
      <c r="BE48" s="182">
        <f>+'調整入力表③'!H433</f>
        <v>0</v>
      </c>
      <c r="BF48" s="182">
        <f>+'調整入力表③'!I433</f>
        <v>0</v>
      </c>
      <c r="BG48" s="183">
        <f>+'調整入力表③'!J433</f>
        <v>0</v>
      </c>
    </row>
    <row r="49" spans="1:59" ht="16.5" customHeight="1">
      <c r="A49" s="179">
        <f>+'調整入力表③'!A244</f>
        <v>12</v>
      </c>
      <c r="B49" s="180" t="str">
        <f>+'調整入力表③'!B244</f>
        <v>火</v>
      </c>
      <c r="C49" s="181">
        <f>+'調整入力表③'!D244</f>
        <v>0</v>
      </c>
      <c r="D49" s="182">
        <f>+'調整入力表③'!E244</f>
        <v>0</v>
      </c>
      <c r="E49" s="182">
        <f>+'調整入力表③'!F244</f>
        <v>0</v>
      </c>
      <c r="F49" s="182">
        <f>+'調整入力表③'!G244</f>
        <v>0</v>
      </c>
      <c r="G49" s="182">
        <f>+'調整入力表③'!H244</f>
        <v>0</v>
      </c>
      <c r="H49" s="182">
        <f>+'調整入力表③'!I244</f>
        <v>0</v>
      </c>
      <c r="I49" s="183">
        <f>+'調整入力表③'!J244</f>
        <v>0</v>
      </c>
      <c r="J49" s="171"/>
      <c r="K49" s="179">
        <f>+'調整入力表③'!A282</f>
        <v>12</v>
      </c>
      <c r="L49" s="180" t="str">
        <f>+'調整入力表③'!B282</f>
        <v>金</v>
      </c>
      <c r="M49" s="181">
        <f>+'調整入力表③'!D282</f>
        <v>0</v>
      </c>
      <c r="N49" s="182">
        <f>+'調整入力表③'!E282</f>
        <v>0</v>
      </c>
      <c r="O49" s="182">
        <f>+'調整入力表③'!F282</f>
        <v>0</v>
      </c>
      <c r="P49" s="182">
        <f>+'調整入力表③'!G282</f>
        <v>0</v>
      </c>
      <c r="Q49" s="182">
        <f>+'調整入力表③'!H282</f>
        <v>0</v>
      </c>
      <c r="R49" s="182">
        <f>+'調整入力表③'!I282</f>
        <v>0</v>
      </c>
      <c r="S49" s="183">
        <f>+'調整入力表③'!J282</f>
        <v>0</v>
      </c>
      <c r="T49" s="171"/>
      <c r="U49" s="177">
        <f>+'調整入力表③'!A320</f>
        <v>12</v>
      </c>
      <c r="V49" s="178" t="str">
        <f>+'調整入力表③'!B320</f>
        <v>日</v>
      </c>
      <c r="W49" s="181" t="str">
        <f>+'調整入力表③'!D320</f>
        <v>-</v>
      </c>
      <c r="X49" s="182" t="str">
        <f>+'調整入力表③'!E320</f>
        <v>-</v>
      </c>
      <c r="Y49" s="182" t="str">
        <f>+'調整入力表③'!F320</f>
        <v>-</v>
      </c>
      <c r="Z49" s="182" t="str">
        <f>+'調整入力表③'!G320</f>
        <v>-</v>
      </c>
      <c r="AA49" s="182" t="str">
        <f>+'調整入力表③'!H320</f>
        <v>-</v>
      </c>
      <c r="AB49" s="182" t="str">
        <f>+'調整入力表③'!I320</f>
        <v>-</v>
      </c>
      <c r="AC49" s="183" t="str">
        <f>+'調整入力表③'!J320</f>
        <v>-</v>
      </c>
      <c r="AD49" s="171"/>
      <c r="AE49" s="179">
        <f>+'調整入力表③'!A358</f>
        <v>12</v>
      </c>
      <c r="AF49" s="180" t="str">
        <f>+'調整入力表③'!B358</f>
        <v>水</v>
      </c>
      <c r="AG49" s="181">
        <f>+'調整入力表③'!D358</f>
        <v>0</v>
      </c>
      <c r="AH49" s="182">
        <f>+'調整入力表③'!E358</f>
        <v>0</v>
      </c>
      <c r="AI49" s="182">
        <f>+'調整入力表③'!F358</f>
        <v>0</v>
      </c>
      <c r="AJ49" s="182">
        <f>+'調整入力表③'!G358</f>
        <v>0</v>
      </c>
      <c r="AK49" s="182">
        <f>+'調整入力表③'!H358</f>
        <v>0</v>
      </c>
      <c r="AL49" s="182">
        <f>+'調整入力表③'!I358</f>
        <v>0</v>
      </c>
      <c r="AM49" s="183">
        <f>+'調整入力表③'!J358</f>
        <v>0</v>
      </c>
      <c r="AN49" s="171"/>
      <c r="AO49" s="177">
        <f>+'調整入力表③'!A396</f>
        <v>12</v>
      </c>
      <c r="AP49" s="178" t="str">
        <f>+'調整入力表③'!B396</f>
        <v>土</v>
      </c>
      <c r="AQ49" s="181" t="str">
        <f>+'調整入力表③'!D396</f>
        <v>-</v>
      </c>
      <c r="AR49" s="182" t="str">
        <f>+'調整入力表③'!E396</f>
        <v>-</v>
      </c>
      <c r="AS49" s="182" t="str">
        <f>+'調整入力表③'!F396</f>
        <v>-</v>
      </c>
      <c r="AT49" s="182" t="str">
        <f>+'調整入力表③'!G396</f>
        <v>-</v>
      </c>
      <c r="AU49" s="182" t="str">
        <f>+'調整入力表③'!H396</f>
        <v>-</v>
      </c>
      <c r="AV49" s="182" t="str">
        <f>+'調整入力表③'!I396</f>
        <v>-</v>
      </c>
      <c r="AW49" s="183" t="str">
        <f>+'調整入力表③'!J396</f>
        <v>-</v>
      </c>
      <c r="AX49" s="171"/>
      <c r="AY49" s="177">
        <f>+'調整入力表③'!A434</f>
        <v>12</v>
      </c>
      <c r="AZ49" s="178" t="str">
        <f>+'調整入力表③'!B434</f>
        <v>土</v>
      </c>
      <c r="BA49" s="181" t="str">
        <f>+'調整入力表③'!D434</f>
        <v>-</v>
      </c>
      <c r="BB49" s="182" t="str">
        <f>+'調整入力表③'!E434</f>
        <v>-</v>
      </c>
      <c r="BC49" s="182" t="str">
        <f>+'調整入力表③'!F434</f>
        <v>-</v>
      </c>
      <c r="BD49" s="182" t="str">
        <f>+'調整入力表③'!G434</f>
        <v>-</v>
      </c>
      <c r="BE49" s="182" t="str">
        <f>+'調整入力表③'!H434</f>
        <v>-</v>
      </c>
      <c r="BF49" s="182" t="str">
        <f>+'調整入力表③'!I434</f>
        <v>-</v>
      </c>
      <c r="BG49" s="183" t="str">
        <f>+'調整入力表③'!J434</f>
        <v>-</v>
      </c>
    </row>
    <row r="50" spans="1:59" ht="16.5" customHeight="1">
      <c r="A50" s="179">
        <f>+'調整入力表③'!A245</f>
        <v>13</v>
      </c>
      <c r="B50" s="180" t="str">
        <f>+'調整入力表③'!B245</f>
        <v>水</v>
      </c>
      <c r="C50" s="181">
        <f>+'調整入力表③'!D245</f>
        <v>0</v>
      </c>
      <c r="D50" s="182">
        <f>+'調整入力表③'!E245</f>
        <v>0</v>
      </c>
      <c r="E50" s="182">
        <f>+'調整入力表③'!F245</f>
        <v>0</v>
      </c>
      <c r="F50" s="182">
        <f>+'調整入力表③'!G245</f>
        <v>0</v>
      </c>
      <c r="G50" s="182">
        <f>+'調整入力表③'!H245</f>
        <v>0</v>
      </c>
      <c r="H50" s="182">
        <f>+'調整入力表③'!I245</f>
        <v>0</v>
      </c>
      <c r="I50" s="183">
        <f>+'調整入力表③'!J245</f>
        <v>0</v>
      </c>
      <c r="J50" s="171"/>
      <c r="K50" s="177">
        <f>+'調整入力表③'!A283</f>
        <v>13</v>
      </c>
      <c r="L50" s="178" t="str">
        <f>+'調整入力表③'!B283</f>
        <v>土</v>
      </c>
      <c r="M50" s="181" t="str">
        <f>+'調整入力表③'!D283</f>
        <v>-</v>
      </c>
      <c r="N50" s="182" t="str">
        <f>+'調整入力表③'!E283</f>
        <v>-</v>
      </c>
      <c r="O50" s="182" t="str">
        <f>+'調整入力表③'!F283</f>
        <v>-</v>
      </c>
      <c r="P50" s="182" t="str">
        <f>+'調整入力表③'!G283</f>
        <v>-</v>
      </c>
      <c r="Q50" s="182" t="str">
        <f>+'調整入力表③'!H283</f>
        <v>-</v>
      </c>
      <c r="R50" s="182" t="str">
        <f>+'調整入力表③'!I283</f>
        <v>-</v>
      </c>
      <c r="S50" s="183" t="str">
        <f>+'調整入力表③'!J283</f>
        <v>-</v>
      </c>
      <c r="T50" s="171"/>
      <c r="U50" s="179">
        <f>+'調整入力表③'!A321</f>
        <v>13</v>
      </c>
      <c r="V50" s="180" t="str">
        <f>+'調整入力表③'!B321</f>
        <v>月</v>
      </c>
      <c r="W50" s="181">
        <f>+'調整入力表③'!D321</f>
        <v>0</v>
      </c>
      <c r="X50" s="182">
        <f>+'調整入力表③'!E321</f>
        <v>0</v>
      </c>
      <c r="Y50" s="182">
        <f>+'調整入力表③'!F321</f>
        <v>0</v>
      </c>
      <c r="Z50" s="182">
        <f>+'調整入力表③'!G321</f>
        <v>0</v>
      </c>
      <c r="AA50" s="182">
        <f>+'調整入力表③'!H321</f>
        <v>0</v>
      </c>
      <c r="AB50" s="182">
        <f>+'調整入力表③'!I321</f>
        <v>0</v>
      </c>
      <c r="AC50" s="183">
        <f>+'調整入力表③'!J321</f>
        <v>0</v>
      </c>
      <c r="AD50" s="171"/>
      <c r="AE50" s="179">
        <f>+'調整入力表③'!A359</f>
        <v>13</v>
      </c>
      <c r="AF50" s="180" t="str">
        <f>+'調整入力表③'!B359</f>
        <v>木</v>
      </c>
      <c r="AG50" s="181">
        <f>+'調整入力表③'!D359</f>
        <v>0</v>
      </c>
      <c r="AH50" s="182">
        <f>+'調整入力表③'!E359</f>
        <v>0</v>
      </c>
      <c r="AI50" s="182">
        <f>+'調整入力表③'!F359</f>
        <v>0</v>
      </c>
      <c r="AJ50" s="182">
        <f>+'調整入力表③'!G359</f>
        <v>0</v>
      </c>
      <c r="AK50" s="182">
        <f>+'調整入力表③'!H359</f>
        <v>0</v>
      </c>
      <c r="AL50" s="182">
        <f>+'調整入力表③'!I359</f>
        <v>0</v>
      </c>
      <c r="AM50" s="183">
        <f>+'調整入力表③'!J359</f>
        <v>0</v>
      </c>
      <c r="AN50" s="171"/>
      <c r="AO50" s="177">
        <f>+'調整入力表③'!A397</f>
        <v>13</v>
      </c>
      <c r="AP50" s="178" t="str">
        <f>+'調整入力表③'!B397</f>
        <v>日</v>
      </c>
      <c r="AQ50" s="181" t="str">
        <f>+'調整入力表③'!D397</f>
        <v>-</v>
      </c>
      <c r="AR50" s="182" t="str">
        <f>+'調整入力表③'!E397</f>
        <v>-</v>
      </c>
      <c r="AS50" s="182" t="str">
        <f>+'調整入力表③'!F397</f>
        <v>-</v>
      </c>
      <c r="AT50" s="182" t="str">
        <f>+'調整入力表③'!G397</f>
        <v>-</v>
      </c>
      <c r="AU50" s="182" t="str">
        <f>+'調整入力表③'!H397</f>
        <v>-</v>
      </c>
      <c r="AV50" s="182" t="str">
        <f>+'調整入力表③'!I397</f>
        <v>-</v>
      </c>
      <c r="AW50" s="183" t="str">
        <f>+'調整入力表③'!J397</f>
        <v>-</v>
      </c>
      <c r="AX50" s="171"/>
      <c r="AY50" s="177">
        <f>+'調整入力表③'!A435</f>
        <v>13</v>
      </c>
      <c r="AZ50" s="178" t="str">
        <f>+'調整入力表③'!B435</f>
        <v>日</v>
      </c>
      <c r="BA50" s="181" t="str">
        <f>+'調整入力表③'!D435</f>
        <v>-</v>
      </c>
      <c r="BB50" s="182" t="str">
        <f>+'調整入力表③'!E435</f>
        <v>-</v>
      </c>
      <c r="BC50" s="182" t="str">
        <f>+'調整入力表③'!F435</f>
        <v>-</v>
      </c>
      <c r="BD50" s="182" t="str">
        <f>+'調整入力表③'!G435</f>
        <v>-</v>
      </c>
      <c r="BE50" s="182" t="str">
        <f>+'調整入力表③'!H435</f>
        <v>-</v>
      </c>
      <c r="BF50" s="182" t="str">
        <f>+'調整入力表③'!I435</f>
        <v>-</v>
      </c>
      <c r="BG50" s="183" t="str">
        <f>+'調整入力表③'!J435</f>
        <v>-</v>
      </c>
    </row>
    <row r="51" spans="1:59" ht="16.5" customHeight="1">
      <c r="A51" s="179">
        <f>+'調整入力表③'!A246</f>
        <v>14</v>
      </c>
      <c r="B51" s="180" t="str">
        <f>+'調整入力表③'!B246</f>
        <v>木</v>
      </c>
      <c r="C51" s="181">
        <f>+'調整入力表③'!D246</f>
        <v>0</v>
      </c>
      <c r="D51" s="182">
        <f>+'調整入力表③'!E246</f>
        <v>0</v>
      </c>
      <c r="E51" s="182">
        <f>+'調整入力表③'!F246</f>
        <v>0</v>
      </c>
      <c r="F51" s="182">
        <f>+'調整入力表③'!G246</f>
        <v>0</v>
      </c>
      <c r="G51" s="182">
        <f>+'調整入力表③'!H246</f>
        <v>0</v>
      </c>
      <c r="H51" s="182">
        <f>+'調整入力表③'!I246</f>
        <v>0</v>
      </c>
      <c r="I51" s="183">
        <f>+'調整入力表③'!J246</f>
        <v>0</v>
      </c>
      <c r="J51" s="171"/>
      <c r="K51" s="177">
        <f>+'調整入力表③'!A284</f>
        <v>14</v>
      </c>
      <c r="L51" s="178" t="str">
        <f>+'調整入力表③'!B284</f>
        <v>日</v>
      </c>
      <c r="M51" s="181" t="str">
        <f>+'調整入力表③'!D284</f>
        <v>-</v>
      </c>
      <c r="N51" s="182" t="str">
        <f>+'調整入力表③'!E284</f>
        <v>-</v>
      </c>
      <c r="O51" s="182" t="str">
        <f>+'調整入力表③'!F284</f>
        <v>-</v>
      </c>
      <c r="P51" s="182" t="str">
        <f>+'調整入力表③'!G284</f>
        <v>-</v>
      </c>
      <c r="Q51" s="182" t="str">
        <f>+'調整入力表③'!H284</f>
        <v>-</v>
      </c>
      <c r="R51" s="182" t="str">
        <f>+'調整入力表③'!I284</f>
        <v>-</v>
      </c>
      <c r="S51" s="183" t="str">
        <f>+'調整入力表③'!J284</f>
        <v>-</v>
      </c>
      <c r="T51" s="171"/>
      <c r="U51" s="179">
        <f>+'調整入力表③'!A322</f>
        <v>14</v>
      </c>
      <c r="V51" s="180" t="str">
        <f>+'調整入力表③'!B322</f>
        <v>火</v>
      </c>
      <c r="W51" s="181">
        <f>+'調整入力表③'!D322</f>
        <v>0</v>
      </c>
      <c r="X51" s="182">
        <f>+'調整入力表③'!E322</f>
        <v>0</v>
      </c>
      <c r="Y51" s="182">
        <f>+'調整入力表③'!F322</f>
        <v>0</v>
      </c>
      <c r="Z51" s="182">
        <f>+'調整入力表③'!G322</f>
        <v>0</v>
      </c>
      <c r="AA51" s="182">
        <f>+'調整入力表③'!H322</f>
        <v>0</v>
      </c>
      <c r="AB51" s="182">
        <f>+'調整入力表③'!I322</f>
        <v>0</v>
      </c>
      <c r="AC51" s="183">
        <f>+'調整入力表③'!J322</f>
        <v>0</v>
      </c>
      <c r="AD51" s="171"/>
      <c r="AE51" s="179">
        <f>+'調整入力表③'!A360</f>
        <v>14</v>
      </c>
      <c r="AF51" s="180" t="str">
        <f>+'調整入力表③'!B360</f>
        <v>金</v>
      </c>
      <c r="AG51" s="181">
        <f>+'調整入力表③'!D360</f>
        <v>0</v>
      </c>
      <c r="AH51" s="182">
        <f>+'調整入力表③'!E360</f>
        <v>0</v>
      </c>
      <c r="AI51" s="182">
        <f>+'調整入力表③'!F360</f>
        <v>0</v>
      </c>
      <c r="AJ51" s="182">
        <f>+'調整入力表③'!G360</f>
        <v>0</v>
      </c>
      <c r="AK51" s="182">
        <f>+'調整入力表③'!H360</f>
        <v>0</v>
      </c>
      <c r="AL51" s="182">
        <f>+'調整入力表③'!I360</f>
        <v>0</v>
      </c>
      <c r="AM51" s="183">
        <f>+'調整入力表③'!J360</f>
        <v>0</v>
      </c>
      <c r="AN51" s="171"/>
      <c r="AO51" s="179">
        <f>+'調整入力表③'!A398</f>
        <v>14</v>
      </c>
      <c r="AP51" s="180" t="str">
        <f>+'調整入力表③'!B398</f>
        <v>月</v>
      </c>
      <c r="AQ51" s="181">
        <f>+'調整入力表③'!D398</f>
        <v>0</v>
      </c>
      <c r="AR51" s="182">
        <f>+'調整入力表③'!E398</f>
        <v>0</v>
      </c>
      <c r="AS51" s="182">
        <f>+'調整入力表③'!F398</f>
        <v>0</v>
      </c>
      <c r="AT51" s="182">
        <f>+'調整入力表③'!G398</f>
        <v>0</v>
      </c>
      <c r="AU51" s="182">
        <f>+'調整入力表③'!H398</f>
        <v>0</v>
      </c>
      <c r="AV51" s="182">
        <f>+'調整入力表③'!I398</f>
        <v>0</v>
      </c>
      <c r="AW51" s="183">
        <f>+'調整入力表③'!J398</f>
        <v>0</v>
      </c>
      <c r="AX51" s="171"/>
      <c r="AY51" s="179">
        <f>+'調整入力表③'!A436</f>
        <v>14</v>
      </c>
      <c r="AZ51" s="180" t="str">
        <f>+'調整入力表③'!B436</f>
        <v>月</v>
      </c>
      <c r="BA51" s="181">
        <f>+'調整入力表③'!D436</f>
        <v>0</v>
      </c>
      <c r="BB51" s="182">
        <f>+'調整入力表③'!E436</f>
        <v>0</v>
      </c>
      <c r="BC51" s="182">
        <f>+'調整入力表③'!F436</f>
        <v>0</v>
      </c>
      <c r="BD51" s="182">
        <f>+'調整入力表③'!G436</f>
        <v>0</v>
      </c>
      <c r="BE51" s="182">
        <f>+'調整入力表③'!H436</f>
        <v>0</v>
      </c>
      <c r="BF51" s="182">
        <f>+'調整入力表③'!I436</f>
        <v>0</v>
      </c>
      <c r="BG51" s="183">
        <f>+'調整入力表③'!J436</f>
        <v>0</v>
      </c>
    </row>
    <row r="52" spans="1:59" ht="16.5" customHeight="1">
      <c r="A52" s="179">
        <f>+'調整入力表③'!A247</f>
        <v>15</v>
      </c>
      <c r="B52" s="180" t="str">
        <f>+'調整入力表③'!B247</f>
        <v>金</v>
      </c>
      <c r="C52" s="181">
        <f>+'調整入力表③'!D247</f>
        <v>0</v>
      </c>
      <c r="D52" s="182">
        <f>+'調整入力表③'!E247</f>
        <v>0</v>
      </c>
      <c r="E52" s="182">
        <f>+'調整入力表③'!F247</f>
        <v>0</v>
      </c>
      <c r="F52" s="182">
        <f>+'調整入力表③'!G247</f>
        <v>0</v>
      </c>
      <c r="G52" s="182">
        <f>+'調整入力表③'!H247</f>
        <v>0</v>
      </c>
      <c r="H52" s="182">
        <f>+'調整入力表③'!I247</f>
        <v>0</v>
      </c>
      <c r="I52" s="183">
        <f>+'調整入力表③'!J247</f>
        <v>0</v>
      </c>
      <c r="J52" s="171"/>
      <c r="K52" s="179">
        <f>+'調整入力表③'!A285</f>
        <v>15</v>
      </c>
      <c r="L52" s="180" t="str">
        <f>+'調整入力表③'!B285</f>
        <v>月</v>
      </c>
      <c r="M52" s="181">
        <f>+'調整入力表③'!D285</f>
        <v>0</v>
      </c>
      <c r="N52" s="182">
        <f>+'調整入力表③'!E285</f>
        <v>0</v>
      </c>
      <c r="O52" s="182">
        <f>+'調整入力表③'!F285</f>
        <v>0</v>
      </c>
      <c r="P52" s="182">
        <f>+'調整入力表③'!G285</f>
        <v>0</v>
      </c>
      <c r="Q52" s="182">
        <f>+'調整入力表③'!H285</f>
        <v>0</v>
      </c>
      <c r="R52" s="182">
        <f>+'調整入力表③'!I285</f>
        <v>0</v>
      </c>
      <c r="S52" s="183">
        <f>+'調整入力表③'!J285</f>
        <v>0</v>
      </c>
      <c r="T52" s="171"/>
      <c r="U52" s="179">
        <f>+'調整入力表③'!A323</f>
        <v>15</v>
      </c>
      <c r="V52" s="180" t="str">
        <f>+'調整入力表③'!B323</f>
        <v>水</v>
      </c>
      <c r="W52" s="181">
        <f>+'調整入力表③'!D323</f>
        <v>0</v>
      </c>
      <c r="X52" s="182">
        <f>+'調整入力表③'!E323</f>
        <v>0</v>
      </c>
      <c r="Y52" s="182">
        <f>+'調整入力表③'!F323</f>
        <v>0</v>
      </c>
      <c r="Z52" s="182">
        <f>+'調整入力表③'!G323</f>
        <v>0</v>
      </c>
      <c r="AA52" s="182">
        <f>+'調整入力表③'!H323</f>
        <v>0</v>
      </c>
      <c r="AB52" s="182">
        <f>+'調整入力表③'!I323</f>
        <v>0</v>
      </c>
      <c r="AC52" s="183">
        <f>+'調整入力表③'!J323</f>
        <v>0</v>
      </c>
      <c r="AD52" s="171"/>
      <c r="AE52" s="177">
        <f>+'調整入力表③'!A361</f>
        <v>15</v>
      </c>
      <c r="AF52" s="178" t="str">
        <f>+'調整入力表③'!B361</f>
        <v>土</v>
      </c>
      <c r="AG52" s="181" t="str">
        <f>+'調整入力表③'!D361</f>
        <v>-</v>
      </c>
      <c r="AH52" s="182" t="str">
        <f>+'調整入力表③'!E361</f>
        <v>-</v>
      </c>
      <c r="AI52" s="182" t="str">
        <f>+'調整入力表③'!F361</f>
        <v>-</v>
      </c>
      <c r="AJ52" s="182" t="str">
        <f>+'調整入力表③'!G361</f>
        <v>-</v>
      </c>
      <c r="AK52" s="182" t="str">
        <f>+'調整入力表③'!H361</f>
        <v>-</v>
      </c>
      <c r="AL52" s="182" t="str">
        <f>+'調整入力表③'!I361</f>
        <v>-</v>
      </c>
      <c r="AM52" s="183" t="str">
        <f>+'調整入力表③'!J361</f>
        <v>-</v>
      </c>
      <c r="AN52" s="171"/>
      <c r="AO52" s="179">
        <f>+'調整入力表③'!A399</f>
        <v>15</v>
      </c>
      <c r="AP52" s="180" t="str">
        <f>+'調整入力表③'!B399</f>
        <v>火</v>
      </c>
      <c r="AQ52" s="181">
        <f>+'調整入力表③'!D399</f>
        <v>0</v>
      </c>
      <c r="AR52" s="182">
        <f>+'調整入力表③'!E399</f>
        <v>0</v>
      </c>
      <c r="AS52" s="182">
        <f>+'調整入力表③'!F399</f>
        <v>0</v>
      </c>
      <c r="AT52" s="182">
        <f>+'調整入力表③'!G399</f>
        <v>0</v>
      </c>
      <c r="AU52" s="182">
        <f>+'調整入力表③'!H399</f>
        <v>0</v>
      </c>
      <c r="AV52" s="182">
        <f>+'調整入力表③'!I399</f>
        <v>0</v>
      </c>
      <c r="AW52" s="183">
        <f>+'調整入力表③'!J399</f>
        <v>0</v>
      </c>
      <c r="AX52" s="171"/>
      <c r="AY52" s="179">
        <f>+'調整入力表③'!A437</f>
        <v>15</v>
      </c>
      <c r="AZ52" s="180" t="str">
        <f>+'調整入力表③'!B437</f>
        <v>火</v>
      </c>
      <c r="BA52" s="181">
        <f>+'調整入力表③'!D437</f>
        <v>0</v>
      </c>
      <c r="BB52" s="182">
        <f>+'調整入力表③'!E437</f>
        <v>0</v>
      </c>
      <c r="BC52" s="182">
        <f>+'調整入力表③'!F437</f>
        <v>0</v>
      </c>
      <c r="BD52" s="182">
        <f>+'調整入力表③'!G437</f>
        <v>0</v>
      </c>
      <c r="BE52" s="182">
        <f>+'調整入力表③'!H437</f>
        <v>0</v>
      </c>
      <c r="BF52" s="182">
        <f>+'調整入力表③'!I437</f>
        <v>0</v>
      </c>
      <c r="BG52" s="183">
        <f>+'調整入力表③'!J437</f>
        <v>0</v>
      </c>
    </row>
    <row r="53" spans="1:59" ht="16.5" customHeight="1">
      <c r="A53" s="177">
        <f>+'調整入力表③'!A248</f>
        <v>16</v>
      </c>
      <c r="B53" s="178" t="str">
        <f>+'調整入力表③'!B248</f>
        <v>土</v>
      </c>
      <c r="C53" s="181" t="str">
        <f>+'調整入力表③'!D248</f>
        <v>-</v>
      </c>
      <c r="D53" s="182" t="str">
        <f>+'調整入力表③'!E248</f>
        <v>-</v>
      </c>
      <c r="E53" s="182" t="str">
        <f>+'調整入力表③'!F248</f>
        <v>-</v>
      </c>
      <c r="F53" s="182" t="str">
        <f>+'調整入力表③'!G248</f>
        <v>-</v>
      </c>
      <c r="G53" s="182" t="str">
        <f>+'調整入力表③'!H248</f>
        <v>-</v>
      </c>
      <c r="H53" s="182" t="str">
        <f>+'調整入力表③'!I248</f>
        <v>-</v>
      </c>
      <c r="I53" s="183" t="str">
        <f>+'調整入力表③'!J248</f>
        <v>-</v>
      </c>
      <c r="J53" s="171"/>
      <c r="K53" s="179">
        <f>+'調整入力表③'!A286</f>
        <v>16</v>
      </c>
      <c r="L53" s="180" t="str">
        <f>+'調整入力表③'!B286</f>
        <v>火</v>
      </c>
      <c r="M53" s="181">
        <f>+'調整入力表③'!D286</f>
        <v>0</v>
      </c>
      <c r="N53" s="182">
        <f>+'調整入力表③'!E286</f>
        <v>0</v>
      </c>
      <c r="O53" s="182">
        <f>+'調整入力表③'!F286</f>
        <v>0</v>
      </c>
      <c r="P53" s="182">
        <f>+'調整入力表③'!G286</f>
        <v>0</v>
      </c>
      <c r="Q53" s="182">
        <f>+'調整入力表③'!H286</f>
        <v>0</v>
      </c>
      <c r="R53" s="182">
        <f>+'調整入力表③'!I286</f>
        <v>0</v>
      </c>
      <c r="S53" s="183">
        <f>+'調整入力表③'!J286</f>
        <v>0</v>
      </c>
      <c r="T53" s="171"/>
      <c r="U53" s="179">
        <f>+'調整入力表③'!A324</f>
        <v>16</v>
      </c>
      <c r="V53" s="180" t="str">
        <f>+'調整入力表③'!B324</f>
        <v>木</v>
      </c>
      <c r="W53" s="181">
        <f>+'調整入力表③'!D324</f>
        <v>0</v>
      </c>
      <c r="X53" s="182">
        <f>+'調整入力表③'!E324</f>
        <v>0</v>
      </c>
      <c r="Y53" s="182">
        <f>+'調整入力表③'!F324</f>
        <v>0</v>
      </c>
      <c r="Z53" s="182">
        <f>+'調整入力表③'!G324</f>
        <v>0</v>
      </c>
      <c r="AA53" s="182">
        <f>+'調整入力表③'!H324</f>
        <v>0</v>
      </c>
      <c r="AB53" s="182">
        <f>+'調整入力表③'!I324</f>
        <v>0</v>
      </c>
      <c r="AC53" s="183">
        <f>+'調整入力表③'!J324</f>
        <v>0</v>
      </c>
      <c r="AD53" s="171"/>
      <c r="AE53" s="177">
        <f>+'調整入力表③'!A362</f>
        <v>16</v>
      </c>
      <c r="AF53" s="178" t="str">
        <f>+'調整入力表③'!B362</f>
        <v>日</v>
      </c>
      <c r="AG53" s="181" t="str">
        <f>+'調整入力表③'!D362</f>
        <v>-</v>
      </c>
      <c r="AH53" s="182" t="str">
        <f>+'調整入力表③'!E362</f>
        <v>-</v>
      </c>
      <c r="AI53" s="182" t="str">
        <f>+'調整入力表③'!F362</f>
        <v>-</v>
      </c>
      <c r="AJ53" s="182" t="str">
        <f>+'調整入力表③'!G362</f>
        <v>-</v>
      </c>
      <c r="AK53" s="182" t="str">
        <f>+'調整入力表③'!H362</f>
        <v>-</v>
      </c>
      <c r="AL53" s="182" t="str">
        <f>+'調整入力表③'!I362</f>
        <v>-</v>
      </c>
      <c r="AM53" s="183" t="str">
        <f>+'調整入力表③'!J362</f>
        <v>-</v>
      </c>
      <c r="AN53" s="171"/>
      <c r="AO53" s="179">
        <f>+'調整入力表③'!A400</f>
        <v>16</v>
      </c>
      <c r="AP53" s="180" t="str">
        <f>+'調整入力表③'!B400</f>
        <v>水</v>
      </c>
      <c r="AQ53" s="181">
        <f>+'調整入力表③'!D400</f>
        <v>0</v>
      </c>
      <c r="AR53" s="182">
        <f>+'調整入力表③'!E400</f>
        <v>0</v>
      </c>
      <c r="AS53" s="182">
        <f>+'調整入力表③'!F400</f>
        <v>0</v>
      </c>
      <c r="AT53" s="182">
        <f>+'調整入力表③'!G400</f>
        <v>0</v>
      </c>
      <c r="AU53" s="182">
        <f>+'調整入力表③'!H400</f>
        <v>0</v>
      </c>
      <c r="AV53" s="182">
        <f>+'調整入力表③'!I400</f>
        <v>0</v>
      </c>
      <c r="AW53" s="183">
        <f>+'調整入力表③'!J400</f>
        <v>0</v>
      </c>
      <c r="AX53" s="171"/>
      <c r="AY53" s="179">
        <f>+'調整入力表③'!A438</f>
        <v>16</v>
      </c>
      <c r="AZ53" s="180" t="str">
        <f>+'調整入力表③'!B438</f>
        <v>水</v>
      </c>
      <c r="BA53" s="181">
        <f>+'調整入力表③'!D438</f>
        <v>0</v>
      </c>
      <c r="BB53" s="182">
        <f>+'調整入力表③'!E438</f>
        <v>0</v>
      </c>
      <c r="BC53" s="182">
        <f>+'調整入力表③'!F438</f>
        <v>0</v>
      </c>
      <c r="BD53" s="182">
        <f>+'調整入力表③'!G438</f>
        <v>0</v>
      </c>
      <c r="BE53" s="182">
        <f>+'調整入力表③'!H438</f>
        <v>0</v>
      </c>
      <c r="BF53" s="182">
        <f>+'調整入力表③'!I438</f>
        <v>0</v>
      </c>
      <c r="BG53" s="183">
        <f>+'調整入力表③'!J438</f>
        <v>0</v>
      </c>
    </row>
    <row r="54" spans="1:59" ht="16.5" customHeight="1">
      <c r="A54" s="177">
        <f>+'調整入力表③'!A249</f>
        <v>17</v>
      </c>
      <c r="B54" s="178" t="str">
        <f>+'調整入力表③'!B249</f>
        <v>日</v>
      </c>
      <c r="C54" s="181" t="str">
        <f>+'調整入力表③'!D249</f>
        <v>-</v>
      </c>
      <c r="D54" s="182" t="str">
        <f>+'調整入力表③'!E249</f>
        <v>-</v>
      </c>
      <c r="E54" s="182" t="str">
        <f>+'調整入力表③'!F249</f>
        <v>-</v>
      </c>
      <c r="F54" s="182" t="str">
        <f>+'調整入力表③'!G249</f>
        <v>-</v>
      </c>
      <c r="G54" s="182" t="str">
        <f>+'調整入力表③'!H249</f>
        <v>-</v>
      </c>
      <c r="H54" s="182" t="str">
        <f>+'調整入力表③'!I249</f>
        <v>-</v>
      </c>
      <c r="I54" s="183" t="str">
        <f>+'調整入力表③'!J249</f>
        <v>-</v>
      </c>
      <c r="J54" s="171"/>
      <c r="K54" s="179">
        <f>+'調整入力表③'!A287</f>
        <v>17</v>
      </c>
      <c r="L54" s="180" t="str">
        <f>+'調整入力表③'!B287</f>
        <v>水</v>
      </c>
      <c r="M54" s="181">
        <f>+'調整入力表③'!D287</f>
        <v>0</v>
      </c>
      <c r="N54" s="182">
        <f>+'調整入力表③'!E287</f>
        <v>0</v>
      </c>
      <c r="O54" s="182">
        <f>+'調整入力表③'!F287</f>
        <v>0</v>
      </c>
      <c r="P54" s="182">
        <f>+'調整入力表③'!G287</f>
        <v>0</v>
      </c>
      <c r="Q54" s="182">
        <f>+'調整入力表③'!H287</f>
        <v>0</v>
      </c>
      <c r="R54" s="182">
        <f>+'調整入力表③'!I287</f>
        <v>0</v>
      </c>
      <c r="S54" s="183">
        <f>+'調整入力表③'!J287</f>
        <v>0</v>
      </c>
      <c r="T54" s="171"/>
      <c r="U54" s="179">
        <f>+'調整入力表③'!A325</f>
        <v>17</v>
      </c>
      <c r="V54" s="180" t="str">
        <f>+'調整入力表③'!B325</f>
        <v>金</v>
      </c>
      <c r="W54" s="181">
        <f>+'調整入力表③'!D325</f>
        <v>0</v>
      </c>
      <c r="X54" s="182">
        <f>+'調整入力表③'!E325</f>
        <v>0</v>
      </c>
      <c r="Y54" s="182">
        <f>+'調整入力表③'!F325</f>
        <v>0</v>
      </c>
      <c r="Z54" s="182">
        <f>+'調整入力表③'!G325</f>
        <v>0</v>
      </c>
      <c r="AA54" s="182">
        <f>+'調整入力表③'!H325</f>
        <v>0</v>
      </c>
      <c r="AB54" s="182">
        <f>+'調整入力表③'!I325</f>
        <v>0</v>
      </c>
      <c r="AC54" s="183">
        <f>+'調整入力表③'!J325</f>
        <v>0</v>
      </c>
      <c r="AD54" s="171"/>
      <c r="AE54" s="179">
        <f>+'調整入力表③'!A363</f>
        <v>17</v>
      </c>
      <c r="AF54" s="180" t="str">
        <f>+'調整入力表③'!B363</f>
        <v>月</v>
      </c>
      <c r="AG54" s="181">
        <f>+'調整入力表③'!D363</f>
        <v>0</v>
      </c>
      <c r="AH54" s="182">
        <f>+'調整入力表③'!E363</f>
        <v>0</v>
      </c>
      <c r="AI54" s="182">
        <f>+'調整入力表③'!F363</f>
        <v>0</v>
      </c>
      <c r="AJ54" s="182">
        <f>+'調整入力表③'!G363</f>
        <v>0</v>
      </c>
      <c r="AK54" s="182">
        <f>+'調整入力表③'!H363</f>
        <v>0</v>
      </c>
      <c r="AL54" s="182">
        <f>+'調整入力表③'!I363</f>
        <v>0</v>
      </c>
      <c r="AM54" s="183">
        <f>+'調整入力表③'!J363</f>
        <v>0</v>
      </c>
      <c r="AN54" s="171"/>
      <c r="AO54" s="179">
        <f>+'調整入力表③'!A401</f>
        <v>17</v>
      </c>
      <c r="AP54" s="180" t="str">
        <f>+'調整入力表③'!B401</f>
        <v>木</v>
      </c>
      <c r="AQ54" s="181">
        <f>+'調整入力表③'!D401</f>
        <v>0</v>
      </c>
      <c r="AR54" s="182">
        <f>+'調整入力表③'!E401</f>
        <v>0</v>
      </c>
      <c r="AS54" s="182">
        <f>+'調整入力表③'!F401</f>
        <v>0</v>
      </c>
      <c r="AT54" s="182">
        <f>+'調整入力表③'!G401</f>
        <v>0</v>
      </c>
      <c r="AU54" s="182">
        <f>+'調整入力表③'!H401</f>
        <v>0</v>
      </c>
      <c r="AV54" s="182">
        <f>+'調整入力表③'!I401</f>
        <v>0</v>
      </c>
      <c r="AW54" s="183">
        <f>+'調整入力表③'!J401</f>
        <v>0</v>
      </c>
      <c r="AX54" s="171"/>
      <c r="AY54" s="179">
        <f>+'調整入力表③'!A439</f>
        <v>17</v>
      </c>
      <c r="AZ54" s="180" t="str">
        <f>+'調整入力表③'!B439</f>
        <v>木</v>
      </c>
      <c r="BA54" s="181">
        <f>+'調整入力表③'!D439</f>
        <v>0</v>
      </c>
      <c r="BB54" s="182">
        <f>+'調整入力表③'!E439</f>
        <v>0</v>
      </c>
      <c r="BC54" s="182">
        <f>+'調整入力表③'!F439</f>
        <v>0</v>
      </c>
      <c r="BD54" s="182">
        <f>+'調整入力表③'!G439</f>
        <v>0</v>
      </c>
      <c r="BE54" s="182">
        <f>+'調整入力表③'!H439</f>
        <v>0</v>
      </c>
      <c r="BF54" s="182">
        <f>+'調整入力表③'!I439</f>
        <v>0</v>
      </c>
      <c r="BG54" s="183">
        <f>+'調整入力表③'!J439</f>
        <v>0</v>
      </c>
    </row>
    <row r="55" spans="1:59" ht="16.5" customHeight="1">
      <c r="A55" s="179">
        <f>+'調整入力表③'!A250</f>
        <v>18</v>
      </c>
      <c r="B55" s="180" t="str">
        <f>+'調整入力表③'!B250</f>
        <v>月</v>
      </c>
      <c r="C55" s="181">
        <f>+'調整入力表③'!D250</f>
        <v>0</v>
      </c>
      <c r="D55" s="182">
        <f>+'調整入力表③'!E250</f>
        <v>0</v>
      </c>
      <c r="E55" s="182">
        <f>+'調整入力表③'!F250</f>
        <v>0</v>
      </c>
      <c r="F55" s="182">
        <f>+'調整入力表③'!G250</f>
        <v>0</v>
      </c>
      <c r="G55" s="182">
        <f>+'調整入力表③'!H250</f>
        <v>0</v>
      </c>
      <c r="H55" s="182">
        <f>+'調整入力表③'!I250</f>
        <v>0</v>
      </c>
      <c r="I55" s="183">
        <f>+'調整入力表③'!J250</f>
        <v>0</v>
      </c>
      <c r="J55" s="171"/>
      <c r="K55" s="179">
        <f>+'調整入力表③'!A288</f>
        <v>18</v>
      </c>
      <c r="L55" s="180" t="str">
        <f>+'調整入力表③'!B288</f>
        <v>木</v>
      </c>
      <c r="M55" s="181">
        <f>+'調整入力表③'!D288</f>
        <v>0</v>
      </c>
      <c r="N55" s="182">
        <f>+'調整入力表③'!E288</f>
        <v>0</v>
      </c>
      <c r="O55" s="182">
        <f>+'調整入力表③'!F288</f>
        <v>0</v>
      </c>
      <c r="P55" s="182">
        <f>+'調整入力表③'!G288</f>
        <v>0</v>
      </c>
      <c r="Q55" s="182">
        <f>+'調整入力表③'!H288</f>
        <v>0</v>
      </c>
      <c r="R55" s="182">
        <f>+'調整入力表③'!I288</f>
        <v>0</v>
      </c>
      <c r="S55" s="183">
        <f>+'調整入力表③'!J288</f>
        <v>0</v>
      </c>
      <c r="T55" s="171"/>
      <c r="U55" s="177">
        <f>+'調整入力表③'!A326</f>
        <v>18</v>
      </c>
      <c r="V55" s="178" t="str">
        <f>+'調整入力表③'!B326</f>
        <v>土</v>
      </c>
      <c r="W55" s="181" t="str">
        <f>+'調整入力表③'!D326</f>
        <v>-</v>
      </c>
      <c r="X55" s="182" t="str">
        <f>+'調整入力表③'!E326</f>
        <v>-</v>
      </c>
      <c r="Y55" s="182" t="str">
        <f>+'調整入力表③'!F326</f>
        <v>-</v>
      </c>
      <c r="Z55" s="182" t="str">
        <f>+'調整入力表③'!G326</f>
        <v>-</v>
      </c>
      <c r="AA55" s="182" t="str">
        <f>+'調整入力表③'!H326</f>
        <v>-</v>
      </c>
      <c r="AB55" s="182" t="str">
        <f>+'調整入力表③'!I326</f>
        <v>-</v>
      </c>
      <c r="AC55" s="183" t="str">
        <f>+'調整入力表③'!J326</f>
        <v>-</v>
      </c>
      <c r="AD55" s="171"/>
      <c r="AE55" s="179">
        <f>+'調整入力表③'!A364</f>
        <v>18</v>
      </c>
      <c r="AF55" s="180" t="str">
        <f>+'調整入力表③'!B364</f>
        <v>火</v>
      </c>
      <c r="AG55" s="181">
        <f>+'調整入力表③'!D364</f>
        <v>0</v>
      </c>
      <c r="AH55" s="182">
        <f>+'調整入力表③'!E364</f>
        <v>0</v>
      </c>
      <c r="AI55" s="182">
        <f>+'調整入力表③'!F364</f>
        <v>0</v>
      </c>
      <c r="AJ55" s="182">
        <f>+'調整入力表③'!G364</f>
        <v>0</v>
      </c>
      <c r="AK55" s="182">
        <f>+'調整入力表③'!H364</f>
        <v>0</v>
      </c>
      <c r="AL55" s="182">
        <f>+'調整入力表③'!I364</f>
        <v>0</v>
      </c>
      <c r="AM55" s="183">
        <f>+'調整入力表③'!J364</f>
        <v>0</v>
      </c>
      <c r="AN55" s="171"/>
      <c r="AO55" s="179">
        <f>+'調整入力表③'!A402</f>
        <v>18</v>
      </c>
      <c r="AP55" s="180" t="str">
        <f>+'調整入力表③'!B402</f>
        <v>金</v>
      </c>
      <c r="AQ55" s="181">
        <f>+'調整入力表③'!D402</f>
        <v>0</v>
      </c>
      <c r="AR55" s="182">
        <f>+'調整入力表③'!E402</f>
        <v>0</v>
      </c>
      <c r="AS55" s="182">
        <f>+'調整入力表③'!F402</f>
        <v>0</v>
      </c>
      <c r="AT55" s="182">
        <f>+'調整入力表③'!G402</f>
        <v>0</v>
      </c>
      <c r="AU55" s="182">
        <f>+'調整入力表③'!H402</f>
        <v>0</v>
      </c>
      <c r="AV55" s="182">
        <f>+'調整入力表③'!I402</f>
        <v>0</v>
      </c>
      <c r="AW55" s="183">
        <f>+'調整入力表③'!J402</f>
        <v>0</v>
      </c>
      <c r="AX55" s="171"/>
      <c r="AY55" s="179">
        <f>+'調整入力表③'!A440</f>
        <v>18</v>
      </c>
      <c r="AZ55" s="180" t="str">
        <f>+'調整入力表③'!B440</f>
        <v>金</v>
      </c>
      <c r="BA55" s="181">
        <f>+'調整入力表③'!D440</f>
        <v>0</v>
      </c>
      <c r="BB55" s="182">
        <f>+'調整入力表③'!E440</f>
        <v>0</v>
      </c>
      <c r="BC55" s="182">
        <f>+'調整入力表③'!F440</f>
        <v>0</v>
      </c>
      <c r="BD55" s="182">
        <f>+'調整入力表③'!G440</f>
        <v>0</v>
      </c>
      <c r="BE55" s="182">
        <f>+'調整入力表③'!H440</f>
        <v>0</v>
      </c>
      <c r="BF55" s="182">
        <f>+'調整入力表③'!I440</f>
        <v>0</v>
      </c>
      <c r="BG55" s="183">
        <f>+'調整入力表③'!J440</f>
        <v>0</v>
      </c>
    </row>
    <row r="56" spans="1:59" ht="16.5" customHeight="1">
      <c r="A56" s="179">
        <f>+'調整入力表③'!A251</f>
        <v>19</v>
      </c>
      <c r="B56" s="180" t="str">
        <f>+'調整入力表③'!B251</f>
        <v>火</v>
      </c>
      <c r="C56" s="181">
        <f>+'調整入力表③'!D251</f>
        <v>0</v>
      </c>
      <c r="D56" s="182">
        <f>+'調整入力表③'!E251</f>
        <v>0</v>
      </c>
      <c r="E56" s="182">
        <f>+'調整入力表③'!F251</f>
        <v>0</v>
      </c>
      <c r="F56" s="182">
        <f>+'調整入力表③'!G251</f>
        <v>0</v>
      </c>
      <c r="G56" s="182">
        <f>+'調整入力表③'!H251</f>
        <v>0</v>
      </c>
      <c r="H56" s="182">
        <f>+'調整入力表③'!I251</f>
        <v>0</v>
      </c>
      <c r="I56" s="183">
        <f>+'調整入力表③'!J251</f>
        <v>0</v>
      </c>
      <c r="J56" s="171"/>
      <c r="K56" s="179">
        <f>+'調整入力表③'!A289</f>
        <v>19</v>
      </c>
      <c r="L56" s="180" t="str">
        <f>+'調整入力表③'!B289</f>
        <v>金</v>
      </c>
      <c r="M56" s="181">
        <f>+'調整入力表③'!D289</f>
        <v>0</v>
      </c>
      <c r="N56" s="182">
        <f>+'調整入力表③'!E289</f>
        <v>0</v>
      </c>
      <c r="O56" s="182">
        <f>+'調整入力表③'!F289</f>
        <v>0</v>
      </c>
      <c r="P56" s="182">
        <f>+'調整入力表③'!G289</f>
        <v>0</v>
      </c>
      <c r="Q56" s="182">
        <f>+'調整入力表③'!H289</f>
        <v>0</v>
      </c>
      <c r="R56" s="182">
        <f>+'調整入力表③'!I289</f>
        <v>0</v>
      </c>
      <c r="S56" s="183">
        <f>+'調整入力表③'!J289</f>
        <v>0</v>
      </c>
      <c r="T56" s="171"/>
      <c r="U56" s="177">
        <f>+'調整入力表③'!A327</f>
        <v>19</v>
      </c>
      <c r="V56" s="178" t="str">
        <f>+'調整入力表③'!B327</f>
        <v>日</v>
      </c>
      <c r="W56" s="181" t="str">
        <f>+'調整入力表③'!D327</f>
        <v>-</v>
      </c>
      <c r="X56" s="182" t="str">
        <f>+'調整入力表③'!E327</f>
        <v>-</v>
      </c>
      <c r="Y56" s="182" t="str">
        <f>+'調整入力表③'!F327</f>
        <v>-</v>
      </c>
      <c r="Z56" s="182" t="str">
        <f>+'調整入力表③'!G327</f>
        <v>-</v>
      </c>
      <c r="AA56" s="182" t="str">
        <f>+'調整入力表③'!H327</f>
        <v>-</v>
      </c>
      <c r="AB56" s="182" t="str">
        <f>+'調整入力表③'!I327</f>
        <v>-</v>
      </c>
      <c r="AC56" s="183" t="str">
        <f>+'調整入力表③'!J327</f>
        <v>-</v>
      </c>
      <c r="AD56" s="171"/>
      <c r="AE56" s="179">
        <f>+'調整入力表③'!A365</f>
        <v>19</v>
      </c>
      <c r="AF56" s="180" t="str">
        <f>+'調整入力表③'!B365</f>
        <v>水</v>
      </c>
      <c r="AG56" s="181">
        <f>+'調整入力表③'!D365</f>
        <v>0</v>
      </c>
      <c r="AH56" s="182">
        <f>+'調整入力表③'!E365</f>
        <v>0</v>
      </c>
      <c r="AI56" s="182">
        <f>+'調整入力表③'!F365</f>
        <v>0</v>
      </c>
      <c r="AJ56" s="182">
        <f>+'調整入力表③'!G365</f>
        <v>0</v>
      </c>
      <c r="AK56" s="182">
        <f>+'調整入力表③'!H365</f>
        <v>0</v>
      </c>
      <c r="AL56" s="182">
        <f>+'調整入力表③'!I365</f>
        <v>0</v>
      </c>
      <c r="AM56" s="183">
        <f>+'調整入力表③'!J365</f>
        <v>0</v>
      </c>
      <c r="AN56" s="171"/>
      <c r="AO56" s="177">
        <f>+'調整入力表③'!A403</f>
        <v>19</v>
      </c>
      <c r="AP56" s="178" t="str">
        <f>+'調整入力表③'!B403</f>
        <v>土</v>
      </c>
      <c r="AQ56" s="181" t="str">
        <f>+'調整入力表③'!D403</f>
        <v>-</v>
      </c>
      <c r="AR56" s="182" t="str">
        <f>+'調整入力表③'!E403</f>
        <v>-</v>
      </c>
      <c r="AS56" s="182" t="str">
        <f>+'調整入力表③'!F403</f>
        <v>-</v>
      </c>
      <c r="AT56" s="182" t="str">
        <f>+'調整入力表③'!G403</f>
        <v>-</v>
      </c>
      <c r="AU56" s="182" t="str">
        <f>+'調整入力表③'!H403</f>
        <v>-</v>
      </c>
      <c r="AV56" s="182" t="str">
        <f>+'調整入力表③'!I403</f>
        <v>-</v>
      </c>
      <c r="AW56" s="183" t="str">
        <f>+'調整入力表③'!J403</f>
        <v>-</v>
      </c>
      <c r="AX56" s="171"/>
      <c r="AY56" s="177">
        <f>+'調整入力表③'!A441</f>
        <v>19</v>
      </c>
      <c r="AZ56" s="178" t="str">
        <f>+'調整入力表③'!B441</f>
        <v>土</v>
      </c>
      <c r="BA56" s="181" t="str">
        <f>+'調整入力表③'!D441</f>
        <v>-</v>
      </c>
      <c r="BB56" s="182" t="str">
        <f>+'調整入力表③'!E441</f>
        <v>-</v>
      </c>
      <c r="BC56" s="182" t="str">
        <f>+'調整入力表③'!F441</f>
        <v>-</v>
      </c>
      <c r="BD56" s="182" t="str">
        <f>+'調整入力表③'!G441</f>
        <v>-</v>
      </c>
      <c r="BE56" s="182" t="str">
        <f>+'調整入力表③'!H441</f>
        <v>-</v>
      </c>
      <c r="BF56" s="182" t="str">
        <f>+'調整入力表③'!I441</f>
        <v>-</v>
      </c>
      <c r="BG56" s="183" t="str">
        <f>+'調整入力表③'!J441</f>
        <v>-</v>
      </c>
    </row>
    <row r="57" spans="1:59" ht="16.5" customHeight="1">
      <c r="A57" s="179">
        <f>+'調整入力表③'!A252</f>
        <v>20</v>
      </c>
      <c r="B57" s="180" t="str">
        <f>+'調整入力表③'!B252</f>
        <v>水</v>
      </c>
      <c r="C57" s="181">
        <f>+'調整入力表③'!D252</f>
        <v>0</v>
      </c>
      <c r="D57" s="182">
        <f>+'調整入力表③'!E252</f>
        <v>0</v>
      </c>
      <c r="E57" s="182">
        <f>+'調整入力表③'!F252</f>
        <v>0</v>
      </c>
      <c r="F57" s="182">
        <f>+'調整入力表③'!G252</f>
        <v>0</v>
      </c>
      <c r="G57" s="182">
        <f>+'調整入力表③'!H252</f>
        <v>0</v>
      </c>
      <c r="H57" s="182">
        <f>+'調整入力表③'!I252</f>
        <v>0</v>
      </c>
      <c r="I57" s="183">
        <f>+'調整入力表③'!J252</f>
        <v>0</v>
      </c>
      <c r="J57" s="171"/>
      <c r="K57" s="177">
        <f>+'調整入力表③'!A290</f>
        <v>20</v>
      </c>
      <c r="L57" s="178" t="str">
        <f>+'調整入力表③'!B290</f>
        <v>土</v>
      </c>
      <c r="M57" s="181" t="str">
        <f>+'調整入力表③'!D290</f>
        <v>-</v>
      </c>
      <c r="N57" s="182" t="str">
        <f>+'調整入力表③'!E290</f>
        <v>-</v>
      </c>
      <c r="O57" s="182" t="str">
        <f>+'調整入力表③'!F290</f>
        <v>-</v>
      </c>
      <c r="P57" s="182" t="str">
        <f>+'調整入力表③'!G290</f>
        <v>-</v>
      </c>
      <c r="Q57" s="182" t="str">
        <f>+'調整入力表③'!H290</f>
        <v>-</v>
      </c>
      <c r="R57" s="182" t="str">
        <f>+'調整入力表③'!I290</f>
        <v>-</v>
      </c>
      <c r="S57" s="183" t="str">
        <f>+'調整入力表③'!J290</f>
        <v>-</v>
      </c>
      <c r="T57" s="171"/>
      <c r="U57" s="179">
        <f>+'調整入力表③'!A328</f>
        <v>20</v>
      </c>
      <c r="V57" s="180" t="str">
        <f>+'調整入力表③'!B328</f>
        <v>月</v>
      </c>
      <c r="W57" s="181">
        <f>+'調整入力表③'!D328</f>
        <v>0</v>
      </c>
      <c r="X57" s="182">
        <f>+'調整入力表③'!E328</f>
        <v>0</v>
      </c>
      <c r="Y57" s="182">
        <f>+'調整入力表③'!F328</f>
        <v>0</v>
      </c>
      <c r="Z57" s="182">
        <f>+'調整入力表③'!G328</f>
        <v>0</v>
      </c>
      <c r="AA57" s="182">
        <f>+'調整入力表③'!H328</f>
        <v>0</v>
      </c>
      <c r="AB57" s="182">
        <f>+'調整入力表③'!I328</f>
        <v>0</v>
      </c>
      <c r="AC57" s="183">
        <f>+'調整入力表③'!J328</f>
        <v>0</v>
      </c>
      <c r="AD57" s="171"/>
      <c r="AE57" s="179">
        <f>+'調整入力表③'!A366</f>
        <v>20</v>
      </c>
      <c r="AF57" s="180" t="str">
        <f>+'調整入力表③'!B366</f>
        <v>木</v>
      </c>
      <c r="AG57" s="181">
        <f>+'調整入力表③'!D366</f>
        <v>0</v>
      </c>
      <c r="AH57" s="182">
        <f>+'調整入力表③'!E366</f>
        <v>0</v>
      </c>
      <c r="AI57" s="182">
        <f>+'調整入力表③'!F366</f>
        <v>0</v>
      </c>
      <c r="AJ57" s="182">
        <f>+'調整入力表③'!G366</f>
        <v>0</v>
      </c>
      <c r="AK57" s="182">
        <f>+'調整入力表③'!H366</f>
        <v>0</v>
      </c>
      <c r="AL57" s="182">
        <f>+'調整入力表③'!I366</f>
        <v>0</v>
      </c>
      <c r="AM57" s="183">
        <f>+'調整入力表③'!J366</f>
        <v>0</v>
      </c>
      <c r="AN57" s="171"/>
      <c r="AO57" s="177">
        <f>+'調整入力表③'!A404</f>
        <v>20</v>
      </c>
      <c r="AP57" s="178" t="str">
        <f>+'調整入力表③'!B404</f>
        <v>日</v>
      </c>
      <c r="AQ57" s="181" t="str">
        <f>+'調整入力表③'!D404</f>
        <v>-</v>
      </c>
      <c r="AR57" s="182" t="str">
        <f>+'調整入力表③'!E404</f>
        <v>-</v>
      </c>
      <c r="AS57" s="182" t="str">
        <f>+'調整入力表③'!F404</f>
        <v>-</v>
      </c>
      <c r="AT57" s="182" t="str">
        <f>+'調整入力表③'!G404</f>
        <v>-</v>
      </c>
      <c r="AU57" s="182" t="str">
        <f>+'調整入力表③'!H404</f>
        <v>-</v>
      </c>
      <c r="AV57" s="182" t="str">
        <f>+'調整入力表③'!I404</f>
        <v>-</v>
      </c>
      <c r="AW57" s="183" t="str">
        <f>+'調整入力表③'!J404</f>
        <v>-</v>
      </c>
      <c r="AX57" s="171"/>
      <c r="AY57" s="177">
        <f>+'調整入力表③'!A442</f>
        <v>20</v>
      </c>
      <c r="AZ57" s="178" t="str">
        <f>+'調整入力表③'!B442</f>
        <v>日</v>
      </c>
      <c r="BA57" s="181" t="str">
        <f>+'調整入力表③'!D442</f>
        <v>-</v>
      </c>
      <c r="BB57" s="182" t="str">
        <f>+'調整入力表③'!E442</f>
        <v>-</v>
      </c>
      <c r="BC57" s="182" t="str">
        <f>+'調整入力表③'!F442</f>
        <v>-</v>
      </c>
      <c r="BD57" s="182" t="str">
        <f>+'調整入力表③'!G442</f>
        <v>-</v>
      </c>
      <c r="BE57" s="182" t="str">
        <f>+'調整入力表③'!H442</f>
        <v>-</v>
      </c>
      <c r="BF57" s="182" t="str">
        <f>+'調整入力表③'!I442</f>
        <v>-</v>
      </c>
      <c r="BG57" s="183" t="str">
        <f>+'調整入力表③'!J442</f>
        <v>-</v>
      </c>
    </row>
    <row r="58" spans="1:59" ht="16.5" customHeight="1">
      <c r="A58" s="179">
        <f>+'調整入力表③'!A253</f>
        <v>21</v>
      </c>
      <c r="B58" s="180" t="str">
        <f>+'調整入力表③'!B253</f>
        <v>木</v>
      </c>
      <c r="C58" s="181">
        <f>+'調整入力表③'!D253</f>
        <v>0</v>
      </c>
      <c r="D58" s="182">
        <f>+'調整入力表③'!E253</f>
        <v>0</v>
      </c>
      <c r="E58" s="182">
        <f>+'調整入力表③'!F253</f>
        <v>0</v>
      </c>
      <c r="F58" s="182">
        <f>+'調整入力表③'!G253</f>
        <v>0</v>
      </c>
      <c r="G58" s="182">
        <f>+'調整入力表③'!H253</f>
        <v>0</v>
      </c>
      <c r="H58" s="182">
        <f>+'調整入力表③'!I253</f>
        <v>0</v>
      </c>
      <c r="I58" s="183">
        <f>+'調整入力表③'!J253</f>
        <v>0</v>
      </c>
      <c r="J58" s="171"/>
      <c r="K58" s="177">
        <f>+'調整入力表③'!A291</f>
        <v>21</v>
      </c>
      <c r="L58" s="178" t="str">
        <f>+'調整入力表③'!B291</f>
        <v>日</v>
      </c>
      <c r="M58" s="181" t="str">
        <f>+'調整入力表③'!D291</f>
        <v>-</v>
      </c>
      <c r="N58" s="182" t="str">
        <f>+'調整入力表③'!E291</f>
        <v>-</v>
      </c>
      <c r="O58" s="182" t="str">
        <f>+'調整入力表③'!F291</f>
        <v>-</v>
      </c>
      <c r="P58" s="182" t="str">
        <f>+'調整入力表③'!G291</f>
        <v>-</v>
      </c>
      <c r="Q58" s="182" t="str">
        <f>+'調整入力表③'!H291</f>
        <v>-</v>
      </c>
      <c r="R58" s="182" t="str">
        <f>+'調整入力表③'!I291</f>
        <v>-</v>
      </c>
      <c r="S58" s="183" t="str">
        <f>+'調整入力表③'!J291</f>
        <v>-</v>
      </c>
      <c r="T58" s="171"/>
      <c r="U58" s="179">
        <f>+'調整入力表③'!A329</f>
        <v>21</v>
      </c>
      <c r="V58" s="180" t="str">
        <f>+'調整入力表③'!B329</f>
        <v>火</v>
      </c>
      <c r="W58" s="181">
        <f>+'調整入力表③'!D329</f>
        <v>0</v>
      </c>
      <c r="X58" s="182">
        <f>+'調整入力表③'!E329</f>
        <v>0</v>
      </c>
      <c r="Y58" s="182">
        <f>+'調整入力表③'!F329</f>
        <v>0</v>
      </c>
      <c r="Z58" s="182">
        <f>+'調整入力表③'!G329</f>
        <v>0</v>
      </c>
      <c r="AA58" s="182">
        <f>+'調整入力表③'!H329</f>
        <v>0</v>
      </c>
      <c r="AB58" s="182">
        <f>+'調整入力表③'!I329</f>
        <v>0</v>
      </c>
      <c r="AC58" s="183">
        <f>+'調整入力表③'!J329</f>
        <v>0</v>
      </c>
      <c r="AD58" s="171"/>
      <c r="AE58" s="179">
        <f>+'調整入力表③'!A367</f>
        <v>21</v>
      </c>
      <c r="AF58" s="180" t="str">
        <f>+'調整入力表③'!B367</f>
        <v>金</v>
      </c>
      <c r="AG58" s="181">
        <f>+'調整入力表③'!D367</f>
        <v>0</v>
      </c>
      <c r="AH58" s="182">
        <f>+'調整入力表③'!E367</f>
        <v>0</v>
      </c>
      <c r="AI58" s="182">
        <f>+'調整入力表③'!F367</f>
        <v>0</v>
      </c>
      <c r="AJ58" s="182">
        <f>+'調整入力表③'!G367</f>
        <v>0</v>
      </c>
      <c r="AK58" s="182">
        <f>+'調整入力表③'!H367</f>
        <v>0</v>
      </c>
      <c r="AL58" s="182">
        <f>+'調整入力表③'!I367</f>
        <v>0</v>
      </c>
      <c r="AM58" s="183">
        <f>+'調整入力表③'!J367</f>
        <v>0</v>
      </c>
      <c r="AN58" s="171"/>
      <c r="AO58" s="179">
        <f>+'調整入力表③'!A405</f>
        <v>21</v>
      </c>
      <c r="AP58" s="180" t="str">
        <f>+'調整入力表③'!B405</f>
        <v>月</v>
      </c>
      <c r="AQ58" s="181">
        <f>+'調整入力表③'!D405</f>
        <v>0</v>
      </c>
      <c r="AR58" s="182">
        <f>+'調整入力表③'!E405</f>
        <v>0</v>
      </c>
      <c r="AS58" s="182">
        <f>+'調整入力表③'!F405</f>
        <v>0</v>
      </c>
      <c r="AT58" s="182">
        <f>+'調整入力表③'!G405</f>
        <v>0</v>
      </c>
      <c r="AU58" s="182">
        <f>+'調整入力表③'!H405</f>
        <v>0</v>
      </c>
      <c r="AV58" s="182">
        <f>+'調整入力表③'!I405</f>
        <v>0</v>
      </c>
      <c r="AW58" s="183">
        <f>+'調整入力表③'!J405</f>
        <v>0</v>
      </c>
      <c r="AX58" s="171"/>
      <c r="AY58" s="177">
        <f>+'調整入力表③'!A443</f>
        <v>21</v>
      </c>
      <c r="AZ58" s="178" t="str">
        <f>+'調整入力表③'!B443</f>
        <v>月</v>
      </c>
      <c r="BA58" s="181" t="str">
        <f>+'調整入力表③'!D443</f>
        <v>-</v>
      </c>
      <c r="BB58" s="182" t="str">
        <f>+'調整入力表③'!E443</f>
        <v>-</v>
      </c>
      <c r="BC58" s="182" t="str">
        <f>+'調整入力表③'!F443</f>
        <v>-</v>
      </c>
      <c r="BD58" s="182" t="str">
        <f>+'調整入力表③'!G443</f>
        <v>-</v>
      </c>
      <c r="BE58" s="182" t="str">
        <f>+'調整入力表③'!H443</f>
        <v>-</v>
      </c>
      <c r="BF58" s="182" t="str">
        <f>+'調整入力表③'!I443</f>
        <v>-</v>
      </c>
      <c r="BG58" s="183" t="str">
        <f>+'調整入力表③'!J443</f>
        <v>-</v>
      </c>
    </row>
    <row r="59" spans="1:59" ht="16.5" customHeight="1">
      <c r="A59" s="179">
        <f>+'調整入力表③'!A254</f>
        <v>22</v>
      </c>
      <c r="B59" s="180" t="str">
        <f>+'調整入力表③'!B254</f>
        <v>金</v>
      </c>
      <c r="C59" s="181">
        <f>+'調整入力表③'!D254</f>
        <v>0</v>
      </c>
      <c r="D59" s="182">
        <f>+'調整入力表③'!E254</f>
        <v>0</v>
      </c>
      <c r="E59" s="182">
        <f>+'調整入力表③'!F254</f>
        <v>0</v>
      </c>
      <c r="F59" s="182">
        <f>+'調整入力表③'!G254</f>
        <v>0</v>
      </c>
      <c r="G59" s="182">
        <f>+'調整入力表③'!H254</f>
        <v>0</v>
      </c>
      <c r="H59" s="182">
        <f>+'調整入力表③'!I254</f>
        <v>0</v>
      </c>
      <c r="I59" s="183">
        <f>+'調整入力表③'!J254</f>
        <v>0</v>
      </c>
      <c r="J59" s="171"/>
      <c r="K59" s="179">
        <f>+'調整入力表③'!A292</f>
        <v>22</v>
      </c>
      <c r="L59" s="180" t="str">
        <f>+'調整入力表③'!B292</f>
        <v>月</v>
      </c>
      <c r="M59" s="181">
        <f>+'調整入力表③'!D292</f>
        <v>0</v>
      </c>
      <c r="N59" s="182">
        <f>+'調整入力表③'!E292</f>
        <v>0</v>
      </c>
      <c r="O59" s="182">
        <f>+'調整入力表③'!F292</f>
        <v>0</v>
      </c>
      <c r="P59" s="182">
        <f>+'調整入力表③'!G292</f>
        <v>0</v>
      </c>
      <c r="Q59" s="182">
        <f>+'調整入力表③'!H292</f>
        <v>0</v>
      </c>
      <c r="R59" s="182">
        <f>+'調整入力表③'!I292</f>
        <v>0</v>
      </c>
      <c r="S59" s="183">
        <f>+'調整入力表③'!J292</f>
        <v>0</v>
      </c>
      <c r="T59" s="171"/>
      <c r="U59" s="179">
        <f>+'調整入力表③'!A330</f>
        <v>22</v>
      </c>
      <c r="V59" s="180" t="str">
        <f>+'調整入力表③'!B330</f>
        <v>水</v>
      </c>
      <c r="W59" s="181">
        <f>+'調整入力表③'!D330</f>
        <v>0</v>
      </c>
      <c r="X59" s="182">
        <f>+'調整入力表③'!E330</f>
        <v>0</v>
      </c>
      <c r="Y59" s="182">
        <f>+'調整入力表③'!F330</f>
        <v>0</v>
      </c>
      <c r="Z59" s="182">
        <f>+'調整入力表③'!G330</f>
        <v>0</v>
      </c>
      <c r="AA59" s="182">
        <f>+'調整入力表③'!H330</f>
        <v>0</v>
      </c>
      <c r="AB59" s="182">
        <f>+'調整入力表③'!I330</f>
        <v>0</v>
      </c>
      <c r="AC59" s="183">
        <f>+'調整入力表③'!J330</f>
        <v>0</v>
      </c>
      <c r="AD59" s="171"/>
      <c r="AE59" s="177">
        <f>+'調整入力表③'!A368</f>
        <v>22</v>
      </c>
      <c r="AF59" s="178" t="str">
        <f>+'調整入力表③'!B368</f>
        <v>土</v>
      </c>
      <c r="AG59" s="181" t="str">
        <f>+'調整入力表③'!D368</f>
        <v>-</v>
      </c>
      <c r="AH59" s="182" t="str">
        <f>+'調整入力表③'!E368</f>
        <v>-</v>
      </c>
      <c r="AI59" s="182" t="str">
        <f>+'調整入力表③'!F368</f>
        <v>-</v>
      </c>
      <c r="AJ59" s="182" t="str">
        <f>+'調整入力表③'!G368</f>
        <v>-</v>
      </c>
      <c r="AK59" s="182" t="str">
        <f>+'調整入力表③'!H368</f>
        <v>-</v>
      </c>
      <c r="AL59" s="182" t="str">
        <f>+'調整入力表③'!I368</f>
        <v>-</v>
      </c>
      <c r="AM59" s="183" t="str">
        <f>+'調整入力表③'!J368</f>
        <v>-</v>
      </c>
      <c r="AN59" s="171"/>
      <c r="AO59" s="179">
        <f>+'調整入力表③'!A406</f>
        <v>22</v>
      </c>
      <c r="AP59" s="180" t="str">
        <f>+'調整入力表③'!B406</f>
        <v>火</v>
      </c>
      <c r="AQ59" s="181">
        <f>+'調整入力表③'!D406</f>
        <v>0</v>
      </c>
      <c r="AR59" s="182">
        <f>+'調整入力表③'!E406</f>
        <v>0</v>
      </c>
      <c r="AS59" s="182">
        <f>+'調整入力表③'!F406</f>
        <v>0</v>
      </c>
      <c r="AT59" s="182">
        <f>+'調整入力表③'!G406</f>
        <v>0</v>
      </c>
      <c r="AU59" s="182">
        <f>+'調整入力表③'!H406</f>
        <v>0</v>
      </c>
      <c r="AV59" s="182">
        <f>+'調整入力表③'!I406</f>
        <v>0</v>
      </c>
      <c r="AW59" s="183">
        <f>+'調整入力表③'!J406</f>
        <v>0</v>
      </c>
      <c r="AX59" s="171"/>
      <c r="AY59" s="179">
        <f>+'調整入力表③'!A444</f>
        <v>22</v>
      </c>
      <c r="AZ59" s="180" t="str">
        <f>+'調整入力表③'!B444</f>
        <v>火</v>
      </c>
      <c r="BA59" s="181">
        <f>+'調整入力表③'!D444</f>
        <v>0</v>
      </c>
      <c r="BB59" s="182">
        <f>+'調整入力表③'!E444</f>
        <v>0</v>
      </c>
      <c r="BC59" s="182">
        <f>+'調整入力表③'!F444</f>
        <v>0</v>
      </c>
      <c r="BD59" s="182">
        <f>+'調整入力表③'!G444</f>
        <v>0</v>
      </c>
      <c r="BE59" s="182">
        <f>+'調整入力表③'!H444</f>
        <v>0</v>
      </c>
      <c r="BF59" s="182">
        <f>+'調整入力表③'!I444</f>
        <v>0</v>
      </c>
      <c r="BG59" s="183">
        <f>+'調整入力表③'!J444</f>
        <v>0</v>
      </c>
    </row>
    <row r="60" spans="1:59" ht="16.5" customHeight="1">
      <c r="A60" s="177">
        <f>+'調整入力表③'!A255</f>
        <v>23</v>
      </c>
      <c r="B60" s="178" t="str">
        <f>+'調整入力表③'!B255</f>
        <v>土</v>
      </c>
      <c r="C60" s="181" t="str">
        <f>+'調整入力表③'!D255</f>
        <v>-</v>
      </c>
      <c r="D60" s="182" t="str">
        <f>+'調整入力表③'!E255</f>
        <v>-</v>
      </c>
      <c r="E60" s="182" t="str">
        <f>+'調整入力表③'!F255</f>
        <v>-</v>
      </c>
      <c r="F60" s="182" t="str">
        <f>+'調整入力表③'!G255</f>
        <v>-</v>
      </c>
      <c r="G60" s="182" t="str">
        <f>+'調整入力表③'!H255</f>
        <v>-</v>
      </c>
      <c r="H60" s="182" t="str">
        <f>+'調整入力表③'!I255</f>
        <v>-</v>
      </c>
      <c r="I60" s="183" t="str">
        <f>+'調整入力表③'!J255</f>
        <v>-</v>
      </c>
      <c r="J60" s="171"/>
      <c r="K60" s="177">
        <f>+'調整入力表③'!A293</f>
        <v>23</v>
      </c>
      <c r="L60" s="178" t="str">
        <f>+'調整入力表③'!B293</f>
        <v>火</v>
      </c>
      <c r="M60" s="181" t="str">
        <f>+'調整入力表③'!D293</f>
        <v>-</v>
      </c>
      <c r="N60" s="182" t="str">
        <f>+'調整入力表③'!E293</f>
        <v>-</v>
      </c>
      <c r="O60" s="182" t="str">
        <f>+'調整入力表③'!F293</f>
        <v>-</v>
      </c>
      <c r="P60" s="182" t="str">
        <f>+'調整入力表③'!G293</f>
        <v>-</v>
      </c>
      <c r="Q60" s="182" t="str">
        <f>+'調整入力表③'!H293</f>
        <v>-</v>
      </c>
      <c r="R60" s="182" t="str">
        <f>+'調整入力表③'!I293</f>
        <v>-</v>
      </c>
      <c r="S60" s="183" t="str">
        <f>+'調整入力表③'!J293</f>
        <v>-</v>
      </c>
      <c r="T60" s="171"/>
      <c r="U60" s="177">
        <f>+'調整入力表③'!A331</f>
        <v>23</v>
      </c>
      <c r="V60" s="178" t="str">
        <f>+'調整入力表③'!B331</f>
        <v>木</v>
      </c>
      <c r="W60" s="181" t="str">
        <f>+'調整入力表③'!D331</f>
        <v>-</v>
      </c>
      <c r="X60" s="182" t="str">
        <f>+'調整入力表③'!E331</f>
        <v>-</v>
      </c>
      <c r="Y60" s="182" t="str">
        <f>+'調整入力表③'!F331</f>
        <v>-</v>
      </c>
      <c r="Z60" s="182" t="str">
        <f>+'調整入力表③'!G331</f>
        <v>-</v>
      </c>
      <c r="AA60" s="182" t="str">
        <f>+'調整入力表③'!H331</f>
        <v>-</v>
      </c>
      <c r="AB60" s="182" t="str">
        <f>+'調整入力表③'!I331</f>
        <v>-</v>
      </c>
      <c r="AC60" s="183" t="str">
        <f>+'調整入力表③'!J331</f>
        <v>-</v>
      </c>
      <c r="AD60" s="171"/>
      <c r="AE60" s="177">
        <f>+'調整入力表③'!A369</f>
        <v>23</v>
      </c>
      <c r="AF60" s="178" t="str">
        <f>+'調整入力表③'!B369</f>
        <v>日</v>
      </c>
      <c r="AG60" s="181" t="str">
        <f>+'調整入力表③'!D369</f>
        <v>-</v>
      </c>
      <c r="AH60" s="182" t="str">
        <f>+'調整入力表③'!E369</f>
        <v>-</v>
      </c>
      <c r="AI60" s="182" t="str">
        <f>+'調整入力表③'!F369</f>
        <v>-</v>
      </c>
      <c r="AJ60" s="182" t="str">
        <f>+'調整入力表③'!G369</f>
        <v>-</v>
      </c>
      <c r="AK60" s="182" t="str">
        <f>+'調整入力表③'!H369</f>
        <v>-</v>
      </c>
      <c r="AL60" s="182" t="str">
        <f>+'調整入力表③'!I369</f>
        <v>-</v>
      </c>
      <c r="AM60" s="183" t="str">
        <f>+'調整入力表③'!J369</f>
        <v>-</v>
      </c>
      <c r="AN60" s="171"/>
      <c r="AO60" s="179">
        <f>+'調整入力表③'!A407</f>
        <v>23</v>
      </c>
      <c r="AP60" s="180" t="str">
        <f>+'調整入力表③'!B407</f>
        <v>水</v>
      </c>
      <c r="AQ60" s="181">
        <f>+'調整入力表③'!D407</f>
        <v>0</v>
      </c>
      <c r="AR60" s="182">
        <f>+'調整入力表③'!E407</f>
        <v>0</v>
      </c>
      <c r="AS60" s="182">
        <f>+'調整入力表③'!F407</f>
        <v>0</v>
      </c>
      <c r="AT60" s="182">
        <f>+'調整入力表③'!G407</f>
        <v>0</v>
      </c>
      <c r="AU60" s="182">
        <f>+'調整入力表③'!H407</f>
        <v>0</v>
      </c>
      <c r="AV60" s="182">
        <f>+'調整入力表③'!I407</f>
        <v>0</v>
      </c>
      <c r="AW60" s="183">
        <f>+'調整入力表③'!J407</f>
        <v>0</v>
      </c>
      <c r="AX60" s="171"/>
      <c r="AY60" s="179">
        <f>+'調整入力表③'!A445</f>
        <v>23</v>
      </c>
      <c r="AZ60" s="180" t="str">
        <f>+'調整入力表③'!B445</f>
        <v>水</v>
      </c>
      <c r="BA60" s="181">
        <f>+'調整入力表③'!D445</f>
        <v>0</v>
      </c>
      <c r="BB60" s="182">
        <f>+'調整入力表③'!E445</f>
        <v>0</v>
      </c>
      <c r="BC60" s="182">
        <f>+'調整入力表③'!F445</f>
        <v>0</v>
      </c>
      <c r="BD60" s="182">
        <f>+'調整入力表③'!G445</f>
        <v>0</v>
      </c>
      <c r="BE60" s="182">
        <f>+'調整入力表③'!H445</f>
        <v>0</v>
      </c>
      <c r="BF60" s="182">
        <f>+'調整入力表③'!I445</f>
        <v>0</v>
      </c>
      <c r="BG60" s="183">
        <f>+'調整入力表③'!J445</f>
        <v>0</v>
      </c>
    </row>
    <row r="61" spans="1:59" ht="16.5" customHeight="1">
      <c r="A61" s="177">
        <f>+'調整入力表③'!A256</f>
        <v>24</v>
      </c>
      <c r="B61" s="178" t="str">
        <f>+'調整入力表③'!B256</f>
        <v>日</v>
      </c>
      <c r="C61" s="181" t="str">
        <f>+'調整入力表③'!D256</f>
        <v>-</v>
      </c>
      <c r="D61" s="182" t="str">
        <f>+'調整入力表③'!E256</f>
        <v>-</v>
      </c>
      <c r="E61" s="182" t="str">
        <f>+'調整入力表③'!F256</f>
        <v>-</v>
      </c>
      <c r="F61" s="182" t="str">
        <f>+'調整入力表③'!G256</f>
        <v>-</v>
      </c>
      <c r="G61" s="182" t="str">
        <f>+'調整入力表③'!H256</f>
        <v>-</v>
      </c>
      <c r="H61" s="182" t="str">
        <f>+'調整入力表③'!I256</f>
        <v>-</v>
      </c>
      <c r="I61" s="183" t="str">
        <f>+'調整入力表③'!J256</f>
        <v>-</v>
      </c>
      <c r="J61" s="171"/>
      <c r="K61" s="179">
        <f>+'調整入力表③'!A294</f>
        <v>24</v>
      </c>
      <c r="L61" s="180" t="str">
        <f>+'調整入力表③'!B294</f>
        <v>水</v>
      </c>
      <c r="M61" s="181">
        <f>+'調整入力表③'!D294</f>
        <v>0</v>
      </c>
      <c r="N61" s="182">
        <f>+'調整入力表③'!E294</f>
        <v>0</v>
      </c>
      <c r="O61" s="182">
        <f>+'調整入力表③'!F294</f>
        <v>0</v>
      </c>
      <c r="P61" s="182">
        <f>+'調整入力表③'!G294</f>
        <v>0</v>
      </c>
      <c r="Q61" s="182">
        <f>+'調整入力表③'!H294</f>
        <v>0</v>
      </c>
      <c r="R61" s="182">
        <f>+'調整入力表③'!I294</f>
        <v>0</v>
      </c>
      <c r="S61" s="183">
        <f>+'調整入力表③'!J294</f>
        <v>0</v>
      </c>
      <c r="T61" s="171"/>
      <c r="U61" s="179">
        <f>+'調整入力表③'!A332</f>
        <v>24</v>
      </c>
      <c r="V61" s="180" t="str">
        <f>+'調整入力表③'!B332</f>
        <v>金</v>
      </c>
      <c r="W61" s="181">
        <f>+'調整入力表③'!D332</f>
        <v>0</v>
      </c>
      <c r="X61" s="182">
        <f>+'調整入力表③'!E332</f>
        <v>0</v>
      </c>
      <c r="Y61" s="182">
        <f>+'調整入力表③'!F332</f>
        <v>0</v>
      </c>
      <c r="Z61" s="182">
        <f>+'調整入力表③'!G332</f>
        <v>0</v>
      </c>
      <c r="AA61" s="182">
        <f>+'調整入力表③'!H332</f>
        <v>0</v>
      </c>
      <c r="AB61" s="182">
        <f>+'調整入力表③'!I332</f>
        <v>0</v>
      </c>
      <c r="AC61" s="183">
        <f>+'調整入力表③'!J332</f>
        <v>0</v>
      </c>
      <c r="AD61" s="171"/>
      <c r="AE61" s="179">
        <f>+'調整入力表③'!A370</f>
        <v>24</v>
      </c>
      <c r="AF61" s="180" t="str">
        <f>+'調整入力表③'!B370</f>
        <v>月</v>
      </c>
      <c r="AG61" s="181">
        <f>+'調整入力表③'!D370</f>
        <v>0</v>
      </c>
      <c r="AH61" s="182">
        <f>+'調整入力表③'!E370</f>
        <v>0</v>
      </c>
      <c r="AI61" s="182">
        <f>+'調整入力表③'!F370</f>
        <v>0</v>
      </c>
      <c r="AJ61" s="182">
        <f>+'調整入力表③'!G370</f>
        <v>0</v>
      </c>
      <c r="AK61" s="182">
        <f>+'調整入力表③'!H370</f>
        <v>0</v>
      </c>
      <c r="AL61" s="182">
        <f>+'調整入力表③'!I370</f>
        <v>0</v>
      </c>
      <c r="AM61" s="183">
        <f>+'調整入力表③'!J370</f>
        <v>0</v>
      </c>
      <c r="AN61" s="171"/>
      <c r="AO61" s="179">
        <f>+'調整入力表③'!A408</f>
        <v>24</v>
      </c>
      <c r="AP61" s="180" t="str">
        <f>+'調整入力表③'!B408</f>
        <v>木</v>
      </c>
      <c r="AQ61" s="181">
        <f>+'調整入力表③'!D408</f>
        <v>0</v>
      </c>
      <c r="AR61" s="182">
        <f>+'調整入力表③'!E408</f>
        <v>0</v>
      </c>
      <c r="AS61" s="182">
        <f>+'調整入力表③'!F408</f>
        <v>0</v>
      </c>
      <c r="AT61" s="182">
        <f>+'調整入力表③'!G408</f>
        <v>0</v>
      </c>
      <c r="AU61" s="182">
        <f>+'調整入力表③'!H408</f>
        <v>0</v>
      </c>
      <c r="AV61" s="182">
        <f>+'調整入力表③'!I408</f>
        <v>0</v>
      </c>
      <c r="AW61" s="183">
        <f>+'調整入力表③'!J408</f>
        <v>0</v>
      </c>
      <c r="AX61" s="171"/>
      <c r="AY61" s="179">
        <f>+'調整入力表③'!A446</f>
        <v>24</v>
      </c>
      <c r="AZ61" s="180" t="str">
        <f>+'調整入力表③'!B446</f>
        <v>木</v>
      </c>
      <c r="BA61" s="181">
        <f>+'調整入力表③'!D446</f>
        <v>0</v>
      </c>
      <c r="BB61" s="182">
        <f>+'調整入力表③'!E446</f>
        <v>0</v>
      </c>
      <c r="BC61" s="182">
        <f>+'調整入力表③'!F446</f>
        <v>0</v>
      </c>
      <c r="BD61" s="182">
        <f>+'調整入力表③'!G446</f>
        <v>0</v>
      </c>
      <c r="BE61" s="182">
        <f>+'調整入力表③'!H446</f>
        <v>0</v>
      </c>
      <c r="BF61" s="182">
        <f>+'調整入力表③'!I446</f>
        <v>0</v>
      </c>
      <c r="BG61" s="183">
        <f>+'調整入力表③'!J446</f>
        <v>0</v>
      </c>
    </row>
    <row r="62" spans="1:59" ht="16.5" customHeight="1">
      <c r="A62" s="179">
        <f>+'調整入力表③'!A257</f>
        <v>25</v>
      </c>
      <c r="B62" s="180" t="str">
        <f>+'調整入力表③'!B257</f>
        <v>月</v>
      </c>
      <c r="C62" s="181">
        <f>+'調整入力表③'!D257</f>
        <v>0</v>
      </c>
      <c r="D62" s="182">
        <f>+'調整入力表③'!E257</f>
        <v>0</v>
      </c>
      <c r="E62" s="182">
        <f>+'調整入力表③'!F257</f>
        <v>0</v>
      </c>
      <c r="F62" s="182">
        <f>+'調整入力表③'!G257</f>
        <v>0</v>
      </c>
      <c r="G62" s="182">
        <f>+'調整入力表③'!H257</f>
        <v>0</v>
      </c>
      <c r="H62" s="182">
        <f>+'調整入力表③'!I257</f>
        <v>0</v>
      </c>
      <c r="I62" s="183">
        <f>+'調整入力表③'!J257</f>
        <v>0</v>
      </c>
      <c r="J62" s="171"/>
      <c r="K62" s="179">
        <f>+'調整入力表③'!A295</f>
        <v>25</v>
      </c>
      <c r="L62" s="180" t="str">
        <f>+'調整入力表③'!B295</f>
        <v>木</v>
      </c>
      <c r="M62" s="181">
        <f>+'調整入力表③'!D295</f>
        <v>0</v>
      </c>
      <c r="N62" s="182">
        <f>+'調整入力表③'!E295</f>
        <v>0</v>
      </c>
      <c r="O62" s="182">
        <f>+'調整入力表③'!F295</f>
        <v>0</v>
      </c>
      <c r="P62" s="182">
        <f>+'調整入力表③'!G295</f>
        <v>0</v>
      </c>
      <c r="Q62" s="182">
        <f>+'調整入力表③'!H295</f>
        <v>0</v>
      </c>
      <c r="R62" s="182">
        <f>+'調整入力表③'!I295</f>
        <v>0</v>
      </c>
      <c r="S62" s="183">
        <f>+'調整入力表③'!J295</f>
        <v>0</v>
      </c>
      <c r="T62" s="171"/>
      <c r="U62" s="177">
        <f>+'調整入力表③'!A333</f>
        <v>25</v>
      </c>
      <c r="V62" s="178" t="str">
        <f>+'調整入力表③'!B333</f>
        <v>土</v>
      </c>
      <c r="W62" s="181" t="str">
        <f>+'調整入力表③'!D333</f>
        <v>-</v>
      </c>
      <c r="X62" s="182" t="str">
        <f>+'調整入力表③'!E333</f>
        <v>-</v>
      </c>
      <c r="Y62" s="182" t="str">
        <f>+'調整入力表③'!F333</f>
        <v>-</v>
      </c>
      <c r="Z62" s="182" t="str">
        <f>+'調整入力表③'!G333</f>
        <v>-</v>
      </c>
      <c r="AA62" s="182" t="str">
        <f>+'調整入力表③'!H333</f>
        <v>-</v>
      </c>
      <c r="AB62" s="182" t="str">
        <f>+'調整入力表③'!I333</f>
        <v>-</v>
      </c>
      <c r="AC62" s="183" t="str">
        <f>+'調整入力表③'!J333</f>
        <v>-</v>
      </c>
      <c r="AD62" s="171"/>
      <c r="AE62" s="179">
        <f>+'調整入力表③'!A371</f>
        <v>25</v>
      </c>
      <c r="AF62" s="180" t="str">
        <f>+'調整入力表③'!B371</f>
        <v>火</v>
      </c>
      <c r="AG62" s="181">
        <f>+'調整入力表③'!D371</f>
        <v>0</v>
      </c>
      <c r="AH62" s="182">
        <f>+'調整入力表③'!E371</f>
        <v>0</v>
      </c>
      <c r="AI62" s="182">
        <f>+'調整入力表③'!F371</f>
        <v>0</v>
      </c>
      <c r="AJ62" s="182">
        <f>+'調整入力表③'!G371</f>
        <v>0</v>
      </c>
      <c r="AK62" s="182">
        <f>+'調整入力表③'!H371</f>
        <v>0</v>
      </c>
      <c r="AL62" s="182">
        <f>+'調整入力表③'!I371</f>
        <v>0</v>
      </c>
      <c r="AM62" s="183">
        <f>+'調整入力表③'!J371</f>
        <v>0</v>
      </c>
      <c r="AN62" s="171"/>
      <c r="AO62" s="179">
        <f>+'調整入力表③'!A409</f>
        <v>25</v>
      </c>
      <c r="AP62" s="180" t="str">
        <f>+'調整入力表③'!B409</f>
        <v>金</v>
      </c>
      <c r="AQ62" s="181">
        <f>+'調整入力表③'!D409</f>
        <v>0</v>
      </c>
      <c r="AR62" s="182">
        <f>+'調整入力表③'!E409</f>
        <v>0</v>
      </c>
      <c r="AS62" s="182">
        <f>+'調整入力表③'!F409</f>
        <v>0</v>
      </c>
      <c r="AT62" s="182">
        <f>+'調整入力表③'!G409</f>
        <v>0</v>
      </c>
      <c r="AU62" s="182">
        <f>+'調整入力表③'!H409</f>
        <v>0</v>
      </c>
      <c r="AV62" s="182">
        <f>+'調整入力表③'!I409</f>
        <v>0</v>
      </c>
      <c r="AW62" s="183">
        <f>+'調整入力表③'!J409</f>
        <v>0</v>
      </c>
      <c r="AX62" s="171"/>
      <c r="AY62" s="177">
        <f>+'調整入力表③'!A447</f>
        <v>25</v>
      </c>
      <c r="AZ62" s="178" t="str">
        <f>+'調整入力表③'!B447</f>
        <v>金</v>
      </c>
      <c r="BA62" s="181" t="str">
        <f>+'調整入力表③'!D447</f>
        <v>-</v>
      </c>
      <c r="BB62" s="182" t="str">
        <f>+'調整入力表③'!E447</f>
        <v>-</v>
      </c>
      <c r="BC62" s="182" t="str">
        <f>+'調整入力表③'!F447</f>
        <v>-</v>
      </c>
      <c r="BD62" s="182" t="str">
        <f>+'調整入力表③'!G447</f>
        <v>-</v>
      </c>
      <c r="BE62" s="182" t="str">
        <f>+'調整入力表③'!H447</f>
        <v>-</v>
      </c>
      <c r="BF62" s="182" t="str">
        <f>+'調整入力表③'!I447</f>
        <v>-</v>
      </c>
      <c r="BG62" s="183" t="str">
        <f>+'調整入力表③'!J447</f>
        <v>-</v>
      </c>
    </row>
    <row r="63" spans="1:59" ht="16.5" customHeight="1">
      <c r="A63" s="179">
        <f>+'調整入力表③'!A258</f>
        <v>26</v>
      </c>
      <c r="B63" s="180" t="str">
        <f>+'調整入力表③'!B258</f>
        <v>火</v>
      </c>
      <c r="C63" s="181">
        <f>+'調整入力表③'!D258</f>
        <v>0</v>
      </c>
      <c r="D63" s="182">
        <f>+'調整入力表③'!E258</f>
        <v>0</v>
      </c>
      <c r="E63" s="182">
        <f>+'調整入力表③'!F258</f>
        <v>0</v>
      </c>
      <c r="F63" s="182">
        <f>+'調整入力表③'!G258</f>
        <v>0</v>
      </c>
      <c r="G63" s="182">
        <f>+'調整入力表③'!H258</f>
        <v>0</v>
      </c>
      <c r="H63" s="182">
        <f>+'調整入力表③'!I258</f>
        <v>0</v>
      </c>
      <c r="I63" s="183">
        <f>+'調整入力表③'!J258</f>
        <v>0</v>
      </c>
      <c r="J63" s="171"/>
      <c r="K63" s="179">
        <f>+'調整入力表③'!A296</f>
        <v>26</v>
      </c>
      <c r="L63" s="180" t="str">
        <f>+'調整入力表③'!B296</f>
        <v>金</v>
      </c>
      <c r="M63" s="181">
        <f>+'調整入力表③'!D296</f>
        <v>0</v>
      </c>
      <c r="N63" s="182">
        <f>+'調整入力表③'!E296</f>
        <v>0</v>
      </c>
      <c r="O63" s="182">
        <f>+'調整入力表③'!F296</f>
        <v>0</v>
      </c>
      <c r="P63" s="182">
        <f>+'調整入力表③'!G296</f>
        <v>0</v>
      </c>
      <c r="Q63" s="182">
        <f>+'調整入力表③'!H296</f>
        <v>0</v>
      </c>
      <c r="R63" s="182">
        <f>+'調整入力表③'!I296</f>
        <v>0</v>
      </c>
      <c r="S63" s="183">
        <f>+'調整入力表③'!J296</f>
        <v>0</v>
      </c>
      <c r="T63" s="171"/>
      <c r="U63" s="177">
        <f>+'調整入力表③'!A334</f>
        <v>26</v>
      </c>
      <c r="V63" s="178" t="str">
        <f>+'調整入力表③'!B334</f>
        <v>日</v>
      </c>
      <c r="W63" s="181" t="str">
        <f>+'調整入力表③'!D334</f>
        <v>-</v>
      </c>
      <c r="X63" s="182" t="str">
        <f>+'調整入力表③'!E334</f>
        <v>-</v>
      </c>
      <c r="Y63" s="182" t="str">
        <f>+'調整入力表③'!F334</f>
        <v>-</v>
      </c>
      <c r="Z63" s="182" t="str">
        <f>+'調整入力表③'!G334</f>
        <v>-</v>
      </c>
      <c r="AA63" s="182" t="str">
        <f>+'調整入力表③'!H334</f>
        <v>-</v>
      </c>
      <c r="AB63" s="182" t="str">
        <f>+'調整入力表③'!I334</f>
        <v>-</v>
      </c>
      <c r="AC63" s="183" t="str">
        <f>+'調整入力表③'!J334</f>
        <v>-</v>
      </c>
      <c r="AD63" s="171"/>
      <c r="AE63" s="179">
        <f>+'調整入力表③'!A372</f>
        <v>26</v>
      </c>
      <c r="AF63" s="180" t="str">
        <f>+'調整入力表③'!B372</f>
        <v>水</v>
      </c>
      <c r="AG63" s="181">
        <f>+'調整入力表③'!D372</f>
        <v>0</v>
      </c>
      <c r="AH63" s="182">
        <f>+'調整入力表③'!E372</f>
        <v>0</v>
      </c>
      <c r="AI63" s="182">
        <f>+'調整入力表③'!F372</f>
        <v>0</v>
      </c>
      <c r="AJ63" s="182">
        <f>+'調整入力表③'!G372</f>
        <v>0</v>
      </c>
      <c r="AK63" s="182">
        <f>+'調整入力表③'!H372</f>
        <v>0</v>
      </c>
      <c r="AL63" s="182">
        <f>+'調整入力表③'!I372</f>
        <v>0</v>
      </c>
      <c r="AM63" s="183">
        <f>+'調整入力表③'!J372</f>
        <v>0</v>
      </c>
      <c r="AN63" s="171"/>
      <c r="AO63" s="177">
        <f>+'調整入力表③'!A410</f>
        <v>26</v>
      </c>
      <c r="AP63" s="178" t="str">
        <f>+'調整入力表③'!B410</f>
        <v>土</v>
      </c>
      <c r="AQ63" s="181" t="str">
        <f>+'調整入力表③'!D410</f>
        <v>-</v>
      </c>
      <c r="AR63" s="182" t="str">
        <f>+'調整入力表③'!E410</f>
        <v>-</v>
      </c>
      <c r="AS63" s="182" t="str">
        <f>+'調整入力表③'!F410</f>
        <v>-</v>
      </c>
      <c r="AT63" s="182" t="str">
        <f>+'調整入力表③'!G410</f>
        <v>-</v>
      </c>
      <c r="AU63" s="182" t="str">
        <f>+'調整入力表③'!H410</f>
        <v>-</v>
      </c>
      <c r="AV63" s="182" t="str">
        <f>+'調整入力表③'!I410</f>
        <v>-</v>
      </c>
      <c r="AW63" s="183" t="str">
        <f>+'調整入力表③'!J410</f>
        <v>-</v>
      </c>
      <c r="AX63" s="171"/>
      <c r="AY63" s="177">
        <f>+'調整入力表③'!A448</f>
        <v>26</v>
      </c>
      <c r="AZ63" s="178" t="str">
        <f>+'調整入力表③'!B448</f>
        <v>土</v>
      </c>
      <c r="BA63" s="181" t="str">
        <f>+'調整入力表③'!D448</f>
        <v>-</v>
      </c>
      <c r="BB63" s="182" t="str">
        <f>+'調整入力表③'!E448</f>
        <v>-</v>
      </c>
      <c r="BC63" s="182" t="str">
        <f>+'調整入力表③'!F448</f>
        <v>-</v>
      </c>
      <c r="BD63" s="182" t="str">
        <f>+'調整入力表③'!G448</f>
        <v>-</v>
      </c>
      <c r="BE63" s="182" t="str">
        <f>+'調整入力表③'!H448</f>
        <v>-</v>
      </c>
      <c r="BF63" s="182" t="str">
        <f>+'調整入力表③'!I448</f>
        <v>-</v>
      </c>
      <c r="BG63" s="183" t="str">
        <f>+'調整入力表③'!J448</f>
        <v>-</v>
      </c>
    </row>
    <row r="64" spans="1:59" ht="16.5" customHeight="1">
      <c r="A64" s="179">
        <f>+'調整入力表③'!A259</f>
        <v>27</v>
      </c>
      <c r="B64" s="180" t="str">
        <f>+'調整入力表③'!B259</f>
        <v>水</v>
      </c>
      <c r="C64" s="181">
        <f>+'調整入力表③'!D259</f>
        <v>0</v>
      </c>
      <c r="D64" s="182">
        <f>+'調整入力表③'!E259</f>
        <v>0</v>
      </c>
      <c r="E64" s="182">
        <f>+'調整入力表③'!F259</f>
        <v>0</v>
      </c>
      <c r="F64" s="182">
        <f>+'調整入力表③'!G259</f>
        <v>0</v>
      </c>
      <c r="G64" s="182">
        <f>+'調整入力表③'!H259</f>
        <v>0</v>
      </c>
      <c r="H64" s="182">
        <f>+'調整入力表③'!I259</f>
        <v>0</v>
      </c>
      <c r="I64" s="183">
        <f>+'調整入力表③'!J259</f>
        <v>0</v>
      </c>
      <c r="J64" s="171"/>
      <c r="K64" s="177">
        <f>+'調整入力表③'!A297</f>
        <v>27</v>
      </c>
      <c r="L64" s="178" t="str">
        <f>+'調整入力表③'!B297</f>
        <v>土</v>
      </c>
      <c r="M64" s="181" t="str">
        <f>+'調整入力表③'!D297</f>
        <v>-</v>
      </c>
      <c r="N64" s="182" t="str">
        <f>+'調整入力表③'!E297</f>
        <v>-</v>
      </c>
      <c r="O64" s="182" t="str">
        <f>+'調整入力表③'!F297</f>
        <v>-</v>
      </c>
      <c r="P64" s="182" t="str">
        <f>+'調整入力表③'!G297</f>
        <v>-</v>
      </c>
      <c r="Q64" s="182" t="str">
        <f>+'調整入力表③'!H297</f>
        <v>-</v>
      </c>
      <c r="R64" s="182" t="str">
        <f>+'調整入力表③'!I297</f>
        <v>-</v>
      </c>
      <c r="S64" s="183" t="str">
        <f>+'調整入力表③'!J297</f>
        <v>-</v>
      </c>
      <c r="T64" s="171"/>
      <c r="U64" s="177">
        <f>+'調整入力表③'!A335</f>
        <v>27</v>
      </c>
      <c r="V64" s="178" t="str">
        <f>+'調整入力表③'!B335</f>
        <v>月</v>
      </c>
      <c r="W64" s="181" t="str">
        <f>+'調整入力表③'!D335</f>
        <v>-</v>
      </c>
      <c r="X64" s="182" t="str">
        <f>+'調整入力表③'!E335</f>
        <v>-</v>
      </c>
      <c r="Y64" s="182" t="str">
        <f>+'調整入力表③'!F335</f>
        <v>-</v>
      </c>
      <c r="Z64" s="182" t="str">
        <f>+'調整入力表③'!G335</f>
        <v>-</v>
      </c>
      <c r="AA64" s="182" t="str">
        <f>+'調整入力表③'!H335</f>
        <v>-</v>
      </c>
      <c r="AB64" s="182" t="str">
        <f>+'調整入力表③'!I335</f>
        <v>-</v>
      </c>
      <c r="AC64" s="183" t="str">
        <f>+'調整入力表③'!J335</f>
        <v>-</v>
      </c>
      <c r="AD64" s="171"/>
      <c r="AE64" s="179">
        <f>+'調整入力表③'!A373</f>
        <v>27</v>
      </c>
      <c r="AF64" s="180" t="str">
        <f>+'調整入力表③'!B373</f>
        <v>木</v>
      </c>
      <c r="AG64" s="181">
        <f>+'調整入力表③'!D373</f>
        <v>0</v>
      </c>
      <c r="AH64" s="182">
        <f>+'調整入力表③'!E373</f>
        <v>0</v>
      </c>
      <c r="AI64" s="182">
        <f>+'調整入力表③'!F373</f>
        <v>0</v>
      </c>
      <c r="AJ64" s="182">
        <f>+'調整入力表③'!G373</f>
        <v>0</v>
      </c>
      <c r="AK64" s="182">
        <f>+'調整入力表③'!H373</f>
        <v>0</v>
      </c>
      <c r="AL64" s="182">
        <f>+'調整入力表③'!I373</f>
        <v>0</v>
      </c>
      <c r="AM64" s="183">
        <f>+'調整入力表③'!J373</f>
        <v>0</v>
      </c>
      <c r="AN64" s="171"/>
      <c r="AO64" s="177">
        <f>+'調整入力表③'!A411</f>
        <v>28</v>
      </c>
      <c r="AP64" s="178" t="str">
        <f>+'調整入力表③'!B411</f>
        <v>日</v>
      </c>
      <c r="AQ64" s="181" t="str">
        <f>+'調整入力表③'!D411</f>
        <v>-</v>
      </c>
      <c r="AR64" s="182" t="str">
        <f>+'調整入力表③'!E411</f>
        <v>-</v>
      </c>
      <c r="AS64" s="182" t="str">
        <f>+'調整入力表③'!F411</f>
        <v>-</v>
      </c>
      <c r="AT64" s="182" t="str">
        <f>+'調整入力表③'!G411</f>
        <v>-</v>
      </c>
      <c r="AU64" s="182" t="str">
        <f>+'調整入力表③'!H411</f>
        <v>-</v>
      </c>
      <c r="AV64" s="182" t="str">
        <f>+'調整入力表③'!I411</f>
        <v>-</v>
      </c>
      <c r="AW64" s="183" t="str">
        <f>+'調整入力表③'!J411</f>
        <v>-</v>
      </c>
      <c r="AX64" s="171"/>
      <c r="AY64" s="177">
        <f>+'調整入力表③'!A449</f>
        <v>27</v>
      </c>
      <c r="AZ64" s="178" t="str">
        <f>+'調整入力表③'!B449</f>
        <v>日</v>
      </c>
      <c r="BA64" s="181" t="str">
        <f>+'調整入力表③'!D449</f>
        <v>-</v>
      </c>
      <c r="BB64" s="182" t="str">
        <f>+'調整入力表③'!E449</f>
        <v>-</v>
      </c>
      <c r="BC64" s="182" t="str">
        <f>+'調整入力表③'!F449</f>
        <v>-</v>
      </c>
      <c r="BD64" s="182" t="str">
        <f>+'調整入力表③'!G449</f>
        <v>-</v>
      </c>
      <c r="BE64" s="182" t="str">
        <f>+'調整入力表③'!H449</f>
        <v>-</v>
      </c>
      <c r="BF64" s="182" t="str">
        <f>+'調整入力表③'!I449</f>
        <v>-</v>
      </c>
      <c r="BG64" s="183" t="str">
        <f>+'調整入力表③'!J449</f>
        <v>-</v>
      </c>
    </row>
    <row r="65" spans="1:59" ht="16.5" customHeight="1">
      <c r="A65" s="179">
        <f>+'調整入力表③'!A260</f>
        <v>28</v>
      </c>
      <c r="B65" s="180" t="str">
        <f>+'調整入力表③'!B260</f>
        <v>木</v>
      </c>
      <c r="C65" s="181">
        <f>+'調整入力表③'!D260</f>
        <v>0</v>
      </c>
      <c r="D65" s="182">
        <f>+'調整入力表③'!E260</f>
        <v>0</v>
      </c>
      <c r="E65" s="182">
        <f>+'調整入力表③'!F260</f>
        <v>0</v>
      </c>
      <c r="F65" s="182">
        <f>+'調整入力表③'!G260</f>
        <v>0</v>
      </c>
      <c r="G65" s="182">
        <f>+'調整入力表③'!H260</f>
        <v>0</v>
      </c>
      <c r="H65" s="182">
        <f>+'調整入力表③'!I260</f>
        <v>0</v>
      </c>
      <c r="I65" s="183">
        <f>+'調整入力表③'!J260</f>
        <v>0</v>
      </c>
      <c r="J65" s="171"/>
      <c r="K65" s="177">
        <f>+'調整入力表③'!A298</f>
        <v>28</v>
      </c>
      <c r="L65" s="178" t="str">
        <f>+'調整入力表③'!B298</f>
        <v>日</v>
      </c>
      <c r="M65" s="181" t="str">
        <f>+'調整入力表③'!D298</f>
        <v>-</v>
      </c>
      <c r="N65" s="182" t="str">
        <f>+'調整入力表③'!E298</f>
        <v>-</v>
      </c>
      <c r="O65" s="182" t="str">
        <f>+'調整入力表③'!F298</f>
        <v>-</v>
      </c>
      <c r="P65" s="182" t="str">
        <f>+'調整入力表③'!G298</f>
        <v>-</v>
      </c>
      <c r="Q65" s="182" t="str">
        <f>+'調整入力表③'!H298</f>
        <v>-</v>
      </c>
      <c r="R65" s="182" t="str">
        <f>+'調整入力表③'!I298</f>
        <v>-</v>
      </c>
      <c r="S65" s="183" t="str">
        <f>+'調整入力表③'!J298</f>
        <v>-</v>
      </c>
      <c r="T65" s="171"/>
      <c r="U65" s="177">
        <f>+'調整入力表③'!A336</f>
        <v>28</v>
      </c>
      <c r="V65" s="178" t="str">
        <f>+'調整入力表③'!B336</f>
        <v>火</v>
      </c>
      <c r="W65" s="181" t="str">
        <f>+'調整入力表③'!D336</f>
        <v>-</v>
      </c>
      <c r="X65" s="182" t="str">
        <f>+'調整入力表③'!E336</f>
        <v>-</v>
      </c>
      <c r="Y65" s="182" t="str">
        <f>+'調整入力表③'!F336</f>
        <v>-</v>
      </c>
      <c r="Z65" s="182" t="str">
        <f>+'調整入力表③'!G336</f>
        <v>-</v>
      </c>
      <c r="AA65" s="182" t="str">
        <f>+'調整入力表③'!H336</f>
        <v>-</v>
      </c>
      <c r="AB65" s="182" t="str">
        <f>+'調整入力表③'!I336</f>
        <v>-</v>
      </c>
      <c r="AC65" s="183" t="str">
        <f>+'調整入力表③'!J336</f>
        <v>-</v>
      </c>
      <c r="AD65" s="171"/>
      <c r="AE65" s="179">
        <f>+'調整入力表③'!A374</f>
        <v>28</v>
      </c>
      <c r="AF65" s="180" t="str">
        <f>+'調整入力表③'!B374</f>
        <v>金</v>
      </c>
      <c r="AG65" s="181">
        <f>+'調整入力表③'!D374</f>
        <v>0</v>
      </c>
      <c r="AH65" s="182">
        <f>+'調整入力表③'!E374</f>
        <v>0</v>
      </c>
      <c r="AI65" s="182">
        <f>+'調整入力表③'!F374</f>
        <v>0</v>
      </c>
      <c r="AJ65" s="182">
        <f>+'調整入力表③'!G374</f>
        <v>0</v>
      </c>
      <c r="AK65" s="182">
        <f>+'調整入力表③'!H374</f>
        <v>0</v>
      </c>
      <c r="AL65" s="182">
        <f>+'調整入力表③'!I374</f>
        <v>0</v>
      </c>
      <c r="AM65" s="183">
        <f>+'調整入力表③'!J374</f>
        <v>0</v>
      </c>
      <c r="AN65" s="171"/>
      <c r="AO65" s="179">
        <f>+'調整入力表③'!A412</f>
        <v>28</v>
      </c>
      <c r="AP65" s="180" t="str">
        <f>+'調整入力表③'!B412</f>
        <v>月</v>
      </c>
      <c r="AQ65" s="181">
        <f>+'調整入力表③'!D412</f>
        <v>0</v>
      </c>
      <c r="AR65" s="182">
        <f>+'調整入力表③'!E412</f>
        <v>0</v>
      </c>
      <c r="AS65" s="182">
        <f>+'調整入力表③'!F412</f>
        <v>0</v>
      </c>
      <c r="AT65" s="182">
        <f>+'調整入力表③'!G412</f>
        <v>0</v>
      </c>
      <c r="AU65" s="182">
        <f>+'調整入力表③'!H412</f>
        <v>0</v>
      </c>
      <c r="AV65" s="182">
        <f>+'調整入力表③'!I412</f>
        <v>0</v>
      </c>
      <c r="AW65" s="183">
        <f>+'調整入力表③'!J412</f>
        <v>0</v>
      </c>
      <c r="AX65" s="171"/>
      <c r="AY65" s="177">
        <f>+'調整入力表③'!A450</f>
        <v>28</v>
      </c>
      <c r="AZ65" s="178" t="str">
        <f>+'調整入力表③'!B450</f>
        <v>月</v>
      </c>
      <c r="BA65" s="181" t="str">
        <f>+'調整入力表③'!D450</f>
        <v>-</v>
      </c>
      <c r="BB65" s="182" t="str">
        <f>+'調整入力表③'!E450</f>
        <v>-</v>
      </c>
      <c r="BC65" s="182" t="str">
        <f>+'調整入力表③'!F450</f>
        <v>-</v>
      </c>
      <c r="BD65" s="182" t="str">
        <f>+'調整入力表③'!G450</f>
        <v>-</v>
      </c>
      <c r="BE65" s="182" t="str">
        <f>+'調整入力表③'!H450</f>
        <v>-</v>
      </c>
      <c r="BF65" s="182" t="str">
        <f>+'調整入力表③'!I450</f>
        <v>-</v>
      </c>
      <c r="BG65" s="183" t="str">
        <f>+'調整入力表③'!J450</f>
        <v>-</v>
      </c>
    </row>
    <row r="66" spans="1:59" ht="16.5" customHeight="1">
      <c r="A66" s="179">
        <f>+'調整入力表③'!A261</f>
        <v>29</v>
      </c>
      <c r="B66" s="180" t="str">
        <f>+'調整入力表③'!B261</f>
        <v>金</v>
      </c>
      <c r="C66" s="181">
        <f>+'調整入力表③'!D261</f>
        <v>0</v>
      </c>
      <c r="D66" s="182">
        <f>+'調整入力表③'!E261</f>
        <v>0</v>
      </c>
      <c r="E66" s="182">
        <f>+'調整入力表③'!F261</f>
        <v>0</v>
      </c>
      <c r="F66" s="182">
        <f>+'調整入力表③'!G261</f>
        <v>0</v>
      </c>
      <c r="G66" s="182">
        <f>+'調整入力表③'!H261</f>
        <v>0</v>
      </c>
      <c r="H66" s="182">
        <f>+'調整入力表③'!I261</f>
        <v>0</v>
      </c>
      <c r="I66" s="183">
        <f>+'調整入力表③'!J261</f>
        <v>0</v>
      </c>
      <c r="J66" s="171"/>
      <c r="K66" s="179">
        <f>+'調整入力表③'!A299</f>
        <v>29</v>
      </c>
      <c r="L66" s="180" t="str">
        <f>+'調整入力表③'!B299</f>
        <v>月</v>
      </c>
      <c r="M66" s="181">
        <f>+'調整入力表③'!D299</f>
        <v>0</v>
      </c>
      <c r="N66" s="182">
        <f>+'調整入力表③'!E299</f>
        <v>0</v>
      </c>
      <c r="O66" s="182">
        <f>+'調整入力表③'!F299</f>
        <v>0</v>
      </c>
      <c r="P66" s="182">
        <f>+'調整入力表③'!G299</f>
        <v>0</v>
      </c>
      <c r="Q66" s="182">
        <f>+'調整入力表③'!H299</f>
        <v>0</v>
      </c>
      <c r="R66" s="182">
        <f>+'調整入力表③'!I299</f>
        <v>0</v>
      </c>
      <c r="S66" s="183">
        <f>+'調整入力表③'!J299</f>
        <v>0</v>
      </c>
      <c r="T66" s="171"/>
      <c r="U66" s="177">
        <f>+'調整入力表③'!A337</f>
        <v>29</v>
      </c>
      <c r="V66" s="178" t="str">
        <f>+'調整入力表③'!B337</f>
        <v>水</v>
      </c>
      <c r="W66" s="181" t="str">
        <f>+'調整入力表③'!D337</f>
        <v>-</v>
      </c>
      <c r="X66" s="182" t="str">
        <f>+'調整入力表③'!E337</f>
        <v>-</v>
      </c>
      <c r="Y66" s="182" t="str">
        <f>+'調整入力表③'!F337</f>
        <v>-</v>
      </c>
      <c r="Z66" s="182" t="str">
        <f>+'調整入力表③'!G337</f>
        <v>-</v>
      </c>
      <c r="AA66" s="182" t="str">
        <f>+'調整入力表③'!H337</f>
        <v>-</v>
      </c>
      <c r="AB66" s="182" t="str">
        <f>+'調整入力表③'!I337</f>
        <v>-</v>
      </c>
      <c r="AC66" s="183" t="str">
        <f>+'調整入力表③'!J337</f>
        <v>-</v>
      </c>
      <c r="AD66" s="171"/>
      <c r="AE66" s="177">
        <f>+'調整入力表③'!A375</f>
        <v>29</v>
      </c>
      <c r="AF66" s="178" t="str">
        <f>+'調整入力表③'!B375</f>
        <v>土</v>
      </c>
      <c r="AG66" s="181" t="str">
        <f>+'調整入力表③'!D375</f>
        <v>-</v>
      </c>
      <c r="AH66" s="182" t="str">
        <f>+'調整入力表③'!E375</f>
        <v>-</v>
      </c>
      <c r="AI66" s="182" t="str">
        <f>+'調整入力表③'!F375</f>
        <v>-</v>
      </c>
      <c r="AJ66" s="182" t="str">
        <f>+'調整入力表③'!G375</f>
        <v>-</v>
      </c>
      <c r="AK66" s="182" t="str">
        <f>+'調整入力表③'!H375</f>
        <v>-</v>
      </c>
      <c r="AL66" s="182" t="str">
        <f>+'調整入力表③'!I375</f>
        <v>-</v>
      </c>
      <c r="AM66" s="183" t="str">
        <f>+'調整入力表③'!J375</f>
        <v>-</v>
      </c>
      <c r="AN66" s="171"/>
      <c r="AO66" s="179">
        <f>+'調整入力表③'!A413</f>
        <v>0</v>
      </c>
      <c r="AP66" s="180">
        <f>+'調整入力表③'!B413</f>
        <v>0</v>
      </c>
      <c r="AQ66" s="181">
        <f>+'調整入力表③'!D413</f>
        <v>0</v>
      </c>
      <c r="AR66" s="182">
        <f>+'調整入力表③'!E413</f>
        <v>0</v>
      </c>
      <c r="AS66" s="182">
        <f>+'調整入力表③'!F413</f>
        <v>0</v>
      </c>
      <c r="AT66" s="182">
        <f>+'調整入力表③'!G413</f>
        <v>0</v>
      </c>
      <c r="AU66" s="182">
        <f>+'調整入力表③'!H413</f>
        <v>0</v>
      </c>
      <c r="AV66" s="182">
        <f>+'調整入力表③'!I413</f>
        <v>0</v>
      </c>
      <c r="AW66" s="183">
        <f>+'調整入力表③'!J413</f>
        <v>0</v>
      </c>
      <c r="AX66" s="171"/>
      <c r="AY66" s="177">
        <f>+'調整入力表③'!A451</f>
        <v>29</v>
      </c>
      <c r="AZ66" s="178" t="str">
        <f>+'調整入力表③'!B451</f>
        <v>火</v>
      </c>
      <c r="BA66" s="181" t="str">
        <f>+'調整入力表③'!D451</f>
        <v>-</v>
      </c>
      <c r="BB66" s="182" t="str">
        <f>+'調整入力表③'!E451</f>
        <v>-</v>
      </c>
      <c r="BC66" s="182" t="str">
        <f>+'調整入力表③'!F451</f>
        <v>-</v>
      </c>
      <c r="BD66" s="182" t="str">
        <f>+'調整入力表③'!G451</f>
        <v>-</v>
      </c>
      <c r="BE66" s="182" t="str">
        <f>+'調整入力表③'!H451</f>
        <v>-</v>
      </c>
      <c r="BF66" s="182" t="str">
        <f>+'調整入力表③'!I451</f>
        <v>-</v>
      </c>
      <c r="BG66" s="183" t="str">
        <f>+'調整入力表③'!J451</f>
        <v>-</v>
      </c>
    </row>
    <row r="67" spans="1:59" ht="16.5" customHeight="1">
      <c r="A67" s="177">
        <f>+'調整入力表③'!A262</f>
        <v>30</v>
      </c>
      <c r="B67" s="178" t="str">
        <f>+'調整入力表③'!B262</f>
        <v>土</v>
      </c>
      <c r="C67" s="181" t="str">
        <f>+'調整入力表③'!D262</f>
        <v>-</v>
      </c>
      <c r="D67" s="182" t="str">
        <f>+'調整入力表③'!E262</f>
        <v>-</v>
      </c>
      <c r="E67" s="182" t="str">
        <f>+'調整入力表③'!F262</f>
        <v>-</v>
      </c>
      <c r="F67" s="182" t="str">
        <f>+'調整入力表③'!G262</f>
        <v>-</v>
      </c>
      <c r="G67" s="182" t="str">
        <f>+'調整入力表③'!H262</f>
        <v>-</v>
      </c>
      <c r="H67" s="182" t="str">
        <f>+'調整入力表③'!I262</f>
        <v>-</v>
      </c>
      <c r="I67" s="183" t="str">
        <f>+'調整入力表③'!J262</f>
        <v>-</v>
      </c>
      <c r="J67" s="171"/>
      <c r="K67" s="179">
        <f>+'調整入力表③'!A300</f>
        <v>30</v>
      </c>
      <c r="L67" s="180" t="str">
        <f>+'調整入力表③'!B300</f>
        <v>火</v>
      </c>
      <c r="M67" s="181">
        <f>+'調整入力表③'!D300</f>
        <v>0</v>
      </c>
      <c r="N67" s="182">
        <f>+'調整入力表③'!E300</f>
        <v>0</v>
      </c>
      <c r="O67" s="182">
        <f>+'調整入力表③'!F300</f>
        <v>0</v>
      </c>
      <c r="P67" s="182">
        <f>+'調整入力表③'!G300</f>
        <v>0</v>
      </c>
      <c r="Q67" s="182">
        <f>+'調整入力表③'!H300</f>
        <v>0</v>
      </c>
      <c r="R67" s="182">
        <f>+'調整入力表③'!I300</f>
        <v>0</v>
      </c>
      <c r="S67" s="183">
        <f>+'調整入力表③'!J300</f>
        <v>0</v>
      </c>
      <c r="T67" s="171"/>
      <c r="U67" s="177">
        <f>+'調整入力表③'!A338</f>
        <v>30</v>
      </c>
      <c r="V67" s="178" t="str">
        <f>+'調整入力表③'!B338</f>
        <v>木</v>
      </c>
      <c r="W67" s="181" t="str">
        <f>+'調整入力表③'!D338</f>
        <v>-</v>
      </c>
      <c r="X67" s="182" t="str">
        <f>+'調整入力表③'!E338</f>
        <v>-</v>
      </c>
      <c r="Y67" s="182" t="str">
        <f>+'調整入力表③'!F338</f>
        <v>-</v>
      </c>
      <c r="Z67" s="182" t="str">
        <f>+'調整入力表③'!G338</f>
        <v>-</v>
      </c>
      <c r="AA67" s="182" t="str">
        <f>+'調整入力表③'!H338</f>
        <v>-</v>
      </c>
      <c r="AB67" s="182" t="str">
        <f>+'調整入力表③'!I338</f>
        <v>-</v>
      </c>
      <c r="AC67" s="183" t="str">
        <f>+'調整入力表③'!J338</f>
        <v>-</v>
      </c>
      <c r="AD67" s="171"/>
      <c r="AE67" s="177">
        <f>+'調整入力表③'!A376</f>
        <v>30</v>
      </c>
      <c r="AF67" s="178" t="str">
        <f>+'調整入力表③'!B376</f>
        <v>日</v>
      </c>
      <c r="AG67" s="181" t="str">
        <f>+'調整入力表③'!D376</f>
        <v>-</v>
      </c>
      <c r="AH67" s="182" t="str">
        <f>+'調整入力表③'!E376</f>
        <v>-</v>
      </c>
      <c r="AI67" s="182" t="str">
        <f>+'調整入力表③'!F376</f>
        <v>-</v>
      </c>
      <c r="AJ67" s="182" t="str">
        <f>+'調整入力表③'!G376</f>
        <v>-</v>
      </c>
      <c r="AK67" s="182" t="str">
        <f>+'調整入力表③'!H376</f>
        <v>-</v>
      </c>
      <c r="AL67" s="182" t="str">
        <f>+'調整入力表③'!I376</f>
        <v>-</v>
      </c>
      <c r="AM67" s="183" t="str">
        <f>+'調整入力表③'!J376</f>
        <v>-</v>
      </c>
      <c r="AN67" s="171"/>
      <c r="AO67" s="179">
        <f>+'調整入力表③'!A414</f>
        <v>0</v>
      </c>
      <c r="AP67" s="180">
        <f>+'調整入力表③'!B414</f>
        <v>0</v>
      </c>
      <c r="AQ67" s="181">
        <f>+'調整入力表③'!D414</f>
        <v>0</v>
      </c>
      <c r="AR67" s="182">
        <f>+'調整入力表③'!E414</f>
        <v>0</v>
      </c>
      <c r="AS67" s="182">
        <f>+'調整入力表③'!F414</f>
        <v>0</v>
      </c>
      <c r="AT67" s="182">
        <f>+'調整入力表③'!G414</f>
        <v>0</v>
      </c>
      <c r="AU67" s="182">
        <f>+'調整入力表③'!H414</f>
        <v>0</v>
      </c>
      <c r="AV67" s="182">
        <f>+'調整入力表③'!I414</f>
        <v>0</v>
      </c>
      <c r="AW67" s="183">
        <f>+'調整入力表③'!J414</f>
        <v>0</v>
      </c>
      <c r="AX67" s="171"/>
      <c r="AY67" s="177">
        <f>+'調整入力表③'!A452</f>
        <v>30</v>
      </c>
      <c r="AZ67" s="178" t="str">
        <f>+'調整入力表③'!B452</f>
        <v>水</v>
      </c>
      <c r="BA67" s="181" t="str">
        <f>+'調整入力表③'!D452</f>
        <v>-</v>
      </c>
      <c r="BB67" s="182" t="str">
        <f>+'調整入力表③'!E452</f>
        <v>-</v>
      </c>
      <c r="BC67" s="182" t="str">
        <f>+'調整入力表③'!F452</f>
        <v>-</v>
      </c>
      <c r="BD67" s="182" t="str">
        <f>+'調整入力表③'!G452</f>
        <v>-</v>
      </c>
      <c r="BE67" s="182" t="str">
        <f>+'調整入力表③'!H452</f>
        <v>-</v>
      </c>
      <c r="BF67" s="182" t="str">
        <f>+'調整入力表③'!I452</f>
        <v>-</v>
      </c>
      <c r="BG67" s="183" t="str">
        <f>+'調整入力表③'!J452</f>
        <v>-</v>
      </c>
    </row>
    <row r="68" spans="1:59" ht="16.5" customHeight="1" thickBot="1">
      <c r="A68" s="177">
        <f>+'調整入力表③'!A263</f>
        <v>31</v>
      </c>
      <c r="B68" s="178" t="str">
        <f>+'調整入力表③'!B263</f>
        <v>日</v>
      </c>
      <c r="C68" s="165" t="str">
        <f>+'調整入力表③'!D263</f>
        <v>-</v>
      </c>
      <c r="D68" s="166" t="str">
        <f>+'調整入力表③'!E263</f>
        <v>-</v>
      </c>
      <c r="E68" s="166" t="str">
        <f>+'調整入力表③'!F263</f>
        <v>-</v>
      </c>
      <c r="F68" s="166" t="str">
        <f>+'調整入力表③'!G263</f>
        <v>-</v>
      </c>
      <c r="G68" s="166" t="str">
        <f>+'調整入力表③'!H263</f>
        <v>-</v>
      </c>
      <c r="H68" s="166" t="str">
        <f>+'調整入力表③'!I263</f>
        <v>-</v>
      </c>
      <c r="I68" s="167" t="str">
        <f>+'調整入力表③'!J263</f>
        <v>-</v>
      </c>
      <c r="J68" s="171"/>
      <c r="K68" s="163">
        <f>+'調整入力表③'!A301</f>
        <v>0</v>
      </c>
      <c r="L68" s="164">
        <f>+'調整入力表③'!B301</f>
        <v>0</v>
      </c>
      <c r="M68" s="165">
        <f>+'調整入力表③'!D301</f>
        <v>0</v>
      </c>
      <c r="N68" s="166">
        <f>+'調整入力表③'!E301</f>
        <v>0</v>
      </c>
      <c r="O68" s="166">
        <f>+'調整入力表③'!F301</f>
        <v>0</v>
      </c>
      <c r="P68" s="166">
        <f>+'調整入力表③'!G301</f>
        <v>0</v>
      </c>
      <c r="Q68" s="166">
        <f>+'調整入力表③'!H301</f>
        <v>0</v>
      </c>
      <c r="R68" s="166">
        <f>+'調整入力表③'!I301</f>
        <v>0</v>
      </c>
      <c r="S68" s="167">
        <f>+'調整入力表③'!J301</f>
        <v>0</v>
      </c>
      <c r="T68" s="171"/>
      <c r="U68" s="184">
        <f>+'調整入力表③'!A339</f>
        <v>31</v>
      </c>
      <c r="V68" s="185" t="str">
        <f>+'調整入力表③'!B339</f>
        <v>金</v>
      </c>
      <c r="W68" s="165" t="str">
        <f>+'調整入力表③'!D339</f>
        <v>-</v>
      </c>
      <c r="X68" s="166" t="str">
        <f>+'調整入力表③'!E339</f>
        <v>-</v>
      </c>
      <c r="Y68" s="166" t="str">
        <f>+'調整入力表③'!F339</f>
        <v>-</v>
      </c>
      <c r="Z68" s="166" t="str">
        <f>+'調整入力表③'!G339</f>
        <v>-</v>
      </c>
      <c r="AA68" s="166" t="str">
        <f>+'調整入力表③'!H339</f>
        <v>-</v>
      </c>
      <c r="AB68" s="166" t="str">
        <f>+'調整入力表③'!I339</f>
        <v>-</v>
      </c>
      <c r="AC68" s="167" t="str">
        <f>+'調整入力表③'!J339</f>
        <v>-</v>
      </c>
      <c r="AD68" s="171"/>
      <c r="AE68" s="163">
        <f>+'調整入力表③'!A377</f>
        <v>31</v>
      </c>
      <c r="AF68" s="164" t="str">
        <f>+'調整入力表③'!B377</f>
        <v>月</v>
      </c>
      <c r="AG68" s="165">
        <f>+'調整入力表③'!D377</f>
        <v>0</v>
      </c>
      <c r="AH68" s="166">
        <f>+'調整入力表③'!E377</f>
        <v>0</v>
      </c>
      <c r="AI68" s="166">
        <f>+'調整入力表③'!F377</f>
        <v>0</v>
      </c>
      <c r="AJ68" s="166">
        <f>+'調整入力表③'!G377</f>
        <v>0</v>
      </c>
      <c r="AK68" s="166">
        <f>+'調整入力表③'!H377</f>
        <v>0</v>
      </c>
      <c r="AL68" s="166">
        <f>+'調整入力表③'!I377</f>
        <v>0</v>
      </c>
      <c r="AM68" s="167">
        <f>+'調整入力表③'!J377</f>
        <v>0</v>
      </c>
      <c r="AN68" s="171"/>
      <c r="AO68" s="163">
        <f>+'調整入力表③'!A415</f>
        <v>0</v>
      </c>
      <c r="AP68" s="164">
        <f>+'調整入力表③'!B415</f>
        <v>0</v>
      </c>
      <c r="AQ68" s="165">
        <f>+'調整入力表③'!D415</f>
        <v>0</v>
      </c>
      <c r="AR68" s="166">
        <f>+'調整入力表③'!E415</f>
        <v>0</v>
      </c>
      <c r="AS68" s="166">
        <f>+'調整入力表③'!F415</f>
        <v>0</v>
      </c>
      <c r="AT68" s="166">
        <f>+'調整入力表③'!G415</f>
        <v>0</v>
      </c>
      <c r="AU68" s="166">
        <f>+'調整入力表③'!H415</f>
        <v>0</v>
      </c>
      <c r="AV68" s="166">
        <f>+'調整入力表③'!I415</f>
        <v>0</v>
      </c>
      <c r="AW68" s="167">
        <f>+'調整入力表③'!J415</f>
        <v>0</v>
      </c>
      <c r="AX68" s="171"/>
      <c r="AY68" s="184">
        <f>+'調整入力表③'!A453</f>
        <v>31</v>
      </c>
      <c r="AZ68" s="185" t="str">
        <f>+'調整入力表③'!B453</f>
        <v>木</v>
      </c>
      <c r="BA68" s="165" t="str">
        <f>+'調整入力表③'!D453</f>
        <v>-</v>
      </c>
      <c r="BB68" s="166" t="str">
        <f>+'調整入力表③'!E453</f>
        <v>-</v>
      </c>
      <c r="BC68" s="166" t="str">
        <f>+'調整入力表③'!F453</f>
        <v>-</v>
      </c>
      <c r="BD68" s="166" t="str">
        <f>+'調整入力表③'!G453</f>
        <v>-</v>
      </c>
      <c r="BE68" s="166" t="str">
        <f>+'調整入力表③'!H453</f>
        <v>-</v>
      </c>
      <c r="BF68" s="166" t="str">
        <f>+'調整入力表③'!I453</f>
        <v>-</v>
      </c>
      <c r="BG68" s="167" t="str">
        <f>+'調整入力表③'!J453</f>
        <v>-</v>
      </c>
    </row>
    <row r="69" spans="3:53" ht="16.5" customHeight="1" thickBot="1">
      <c r="C69" s="78"/>
      <c r="D69" s="78"/>
      <c r="E69" s="78"/>
      <c r="F69" s="78"/>
      <c r="G69" s="78"/>
      <c r="H69" s="78"/>
      <c r="I69" s="78"/>
      <c r="J69" s="78"/>
      <c r="K69" s="78"/>
      <c r="L69" s="78"/>
      <c r="M69" s="78"/>
      <c r="N69" s="78"/>
      <c r="O69" s="78"/>
      <c r="P69" s="78"/>
      <c r="Q69" s="78"/>
      <c r="R69" s="78"/>
      <c r="S69" s="78"/>
      <c r="T69" s="78"/>
      <c r="U69" s="78"/>
      <c r="V69" s="78"/>
      <c r="W69" s="78"/>
      <c r="X69" s="78"/>
      <c r="Y69" s="78"/>
      <c r="Z69" s="78"/>
      <c r="AA69" s="78"/>
      <c r="AB69" s="78"/>
      <c r="AC69" s="78"/>
      <c r="AD69" s="78"/>
      <c r="AE69" s="77"/>
      <c r="AF69" s="77"/>
      <c r="AG69" s="77"/>
      <c r="AH69" s="77"/>
      <c r="AI69" s="77"/>
      <c r="AK69" s="76"/>
      <c r="AL69" s="76"/>
      <c r="AM69" s="76"/>
      <c r="AN69" s="77"/>
      <c r="AO69" s="77"/>
      <c r="AP69" s="77"/>
      <c r="AQ69" s="77"/>
      <c r="AR69" s="77"/>
      <c r="AT69" s="76"/>
      <c r="AU69" s="76"/>
      <c r="AV69" s="76"/>
      <c r="AW69" s="77"/>
      <c r="AX69" s="77"/>
      <c r="AY69" s="77"/>
      <c r="AZ69" s="77"/>
      <c r="BA69" s="79"/>
    </row>
    <row r="70" spans="1:53" s="112" customFormat="1" ht="16.5" customHeight="1">
      <c r="A70" s="110"/>
      <c r="B70" s="303" t="s">
        <v>152</v>
      </c>
      <c r="C70" s="247"/>
      <c r="D70" s="304"/>
      <c r="E70" s="300" t="s">
        <v>129</v>
      </c>
      <c r="F70" s="247"/>
      <c r="G70" s="247" t="s">
        <v>130</v>
      </c>
      <c r="H70" s="247"/>
      <c r="I70" s="247" t="s">
        <v>177</v>
      </c>
      <c r="J70" s="247"/>
      <c r="K70" s="247"/>
      <c r="L70" s="247" t="s">
        <v>131</v>
      </c>
      <c r="M70" s="247"/>
      <c r="N70" s="247" t="s">
        <v>178</v>
      </c>
      <c r="O70" s="247"/>
      <c r="P70" s="247" t="s">
        <v>132</v>
      </c>
      <c r="Q70" s="247"/>
      <c r="R70" s="308" t="s">
        <v>179</v>
      </c>
      <c r="S70" s="376"/>
      <c r="T70" s="308" t="s">
        <v>180</v>
      </c>
      <c r="U70" s="377"/>
      <c r="V70" s="376"/>
      <c r="W70" s="247" t="s">
        <v>181</v>
      </c>
      <c r="X70" s="247"/>
      <c r="Y70" s="247" t="s">
        <v>133</v>
      </c>
      <c r="Z70" s="247"/>
      <c r="AA70" s="308" t="s">
        <v>150</v>
      </c>
      <c r="AB70" s="376"/>
      <c r="AC70" s="308" t="s">
        <v>261</v>
      </c>
      <c r="AD70" s="377"/>
      <c r="AE70" s="377"/>
      <c r="AF70" s="247" t="s">
        <v>126</v>
      </c>
      <c r="AG70" s="304"/>
      <c r="AH70" s="247" t="s">
        <v>202</v>
      </c>
      <c r="AI70" s="304"/>
      <c r="AJ70" s="284" t="s">
        <v>11</v>
      </c>
      <c r="AK70" s="378"/>
      <c r="AL70" s="378"/>
      <c r="AM70" s="378"/>
      <c r="AN70" s="378"/>
      <c r="AO70" s="379"/>
      <c r="AP70" s="308" t="s">
        <v>30</v>
      </c>
      <c r="AQ70" s="284"/>
      <c r="AR70" s="284"/>
      <c r="AS70" s="284"/>
      <c r="AT70" s="306" t="s">
        <v>203</v>
      </c>
      <c r="AU70" s="307"/>
      <c r="AV70" s="356" t="s">
        <v>194</v>
      </c>
      <c r="AW70" s="357"/>
      <c r="AX70" s="356" t="s">
        <v>151</v>
      </c>
      <c r="AY70" s="357"/>
      <c r="AZ70" s="303" t="s">
        <v>56</v>
      </c>
      <c r="BA70" s="304"/>
    </row>
    <row r="71" spans="1:53" s="114" customFormat="1" ht="16.5" customHeight="1">
      <c r="A71" s="113"/>
      <c r="B71" s="311" t="s">
        <v>135</v>
      </c>
      <c r="C71" s="299"/>
      <c r="D71" s="312"/>
      <c r="E71" s="298">
        <f>'月別時数集計'!C6</f>
        <v>0</v>
      </c>
      <c r="F71" s="299"/>
      <c r="G71" s="298">
        <f>'月別時数集計'!D6</f>
        <v>0</v>
      </c>
      <c r="H71" s="299"/>
      <c r="I71" s="299">
        <f>'月別時数集計'!E6</f>
        <v>0</v>
      </c>
      <c r="J71" s="299"/>
      <c r="K71" s="299"/>
      <c r="L71" s="299">
        <f>'月別時数集計'!F6</f>
        <v>0</v>
      </c>
      <c r="M71" s="299"/>
      <c r="N71" s="299">
        <f>'月別時数集計'!G6</f>
        <v>0</v>
      </c>
      <c r="O71" s="299"/>
      <c r="P71" s="299">
        <f>'月別時数集計'!H6</f>
        <v>0</v>
      </c>
      <c r="Q71" s="299"/>
      <c r="R71" s="345">
        <f>'月別時数集計'!I6</f>
        <v>0</v>
      </c>
      <c r="S71" s="298"/>
      <c r="T71" s="345">
        <f>'月別時数集計'!J6</f>
        <v>0</v>
      </c>
      <c r="U71" s="346"/>
      <c r="V71" s="298"/>
      <c r="W71" s="299">
        <f>'月別時数集計'!K6</f>
        <v>0</v>
      </c>
      <c r="X71" s="299"/>
      <c r="Y71" s="299">
        <f>'月別時数集計'!L6</f>
        <v>0</v>
      </c>
      <c r="Z71" s="299"/>
      <c r="AA71" s="345">
        <f>'月別時数集計'!M7</f>
        <v>0</v>
      </c>
      <c r="AB71" s="298"/>
      <c r="AC71" s="345">
        <f>+'月別時数集計'!N6+'月別時数集計'!O6</f>
        <v>0</v>
      </c>
      <c r="AD71" s="346"/>
      <c r="AE71" s="346"/>
      <c r="AF71" s="347"/>
      <c r="AG71" s="348"/>
      <c r="AH71" s="299">
        <f>'月別時数集計'!P6</f>
        <v>0</v>
      </c>
      <c r="AI71" s="312"/>
      <c r="AJ71" s="343" t="s">
        <v>184</v>
      </c>
      <c r="AK71" s="344"/>
      <c r="AL71" s="337" t="s">
        <v>186</v>
      </c>
      <c r="AM71" s="338"/>
      <c r="AN71" s="337" t="s">
        <v>15</v>
      </c>
      <c r="AO71" s="339"/>
      <c r="AP71" s="340" t="s">
        <v>134</v>
      </c>
      <c r="AQ71" s="298"/>
      <c r="AR71" s="340" t="s">
        <v>198</v>
      </c>
      <c r="AS71" s="342"/>
      <c r="AT71" s="311" t="s">
        <v>187</v>
      </c>
      <c r="AU71" s="312"/>
      <c r="AV71" s="358" t="s">
        <v>209</v>
      </c>
      <c r="AW71" s="359"/>
      <c r="AX71" s="360" t="s">
        <v>210</v>
      </c>
      <c r="AY71" s="340"/>
      <c r="AZ71" s="311" t="s">
        <v>195</v>
      </c>
      <c r="BA71" s="312"/>
    </row>
    <row r="72" spans="1:53" s="114" customFormat="1" ht="16.5" customHeight="1" thickBot="1">
      <c r="A72" s="113"/>
      <c r="B72" s="296" t="s">
        <v>19</v>
      </c>
      <c r="C72" s="291"/>
      <c r="D72" s="297"/>
      <c r="E72" s="309">
        <f>'月別時数集計'!C27</f>
        <v>0</v>
      </c>
      <c r="F72" s="291"/>
      <c r="G72" s="291">
        <f>'月別時数集計'!D27</f>
        <v>0</v>
      </c>
      <c r="H72" s="291"/>
      <c r="I72" s="291">
        <f>'月別時数集計'!E27</f>
        <v>0</v>
      </c>
      <c r="J72" s="291"/>
      <c r="K72" s="291"/>
      <c r="L72" s="291">
        <f>'月別時数集計'!F27</f>
        <v>0</v>
      </c>
      <c r="M72" s="291"/>
      <c r="N72" s="291">
        <f>'月別時数集計'!G27</f>
        <v>0</v>
      </c>
      <c r="O72" s="291"/>
      <c r="P72" s="291">
        <f>'月別時数集計'!H27</f>
        <v>0</v>
      </c>
      <c r="Q72" s="291"/>
      <c r="R72" s="321">
        <f>'月別時数集計'!I27</f>
        <v>0</v>
      </c>
      <c r="S72" s="309"/>
      <c r="T72" s="321">
        <f>'月別時数集計'!J27</f>
        <v>0</v>
      </c>
      <c r="U72" s="553"/>
      <c r="V72" s="309"/>
      <c r="W72" s="291">
        <f>'月別時数集計'!K27</f>
        <v>0</v>
      </c>
      <c r="X72" s="291"/>
      <c r="Y72" s="291">
        <f>'月別時数集計'!L27</f>
        <v>0</v>
      </c>
      <c r="Z72" s="291"/>
      <c r="AA72" s="321">
        <f>'月別時数集計'!M27</f>
        <v>0</v>
      </c>
      <c r="AB72" s="309"/>
      <c r="AC72" s="313">
        <f>'月別時数集計'!N27</f>
        <v>0</v>
      </c>
      <c r="AD72" s="322"/>
      <c r="AE72" s="322"/>
      <c r="AF72" s="313">
        <f>'月別時数集計'!O27</f>
        <v>0</v>
      </c>
      <c r="AG72" s="314"/>
      <c r="AH72" s="313">
        <f>'月別時数集計'!P27</f>
        <v>0</v>
      </c>
      <c r="AI72" s="314"/>
      <c r="AJ72" s="335">
        <f>+'月別時数集計'!Q27+'月別時数集計'!R27</f>
        <v>0</v>
      </c>
      <c r="AK72" s="336"/>
      <c r="AL72" s="321">
        <f>+'月別時数集計'!S27</f>
        <v>0</v>
      </c>
      <c r="AM72" s="341"/>
      <c r="AN72" s="321">
        <f>+'月別時数集計'!T28</f>
        <v>0</v>
      </c>
      <c r="AO72" s="309"/>
      <c r="AP72" s="321">
        <f>+'月別時数集計'!Y27</f>
        <v>0</v>
      </c>
      <c r="AQ72" s="309"/>
      <c r="AR72" s="321">
        <f>+'月別時数集計'!Z27</f>
        <v>0</v>
      </c>
      <c r="AS72" s="341"/>
      <c r="AT72" s="296">
        <f>'月別時数集計'!AA27</f>
        <v>0</v>
      </c>
      <c r="AU72" s="297"/>
      <c r="AV72" s="291">
        <f>'月別時数集計'!AB27</f>
        <v>0</v>
      </c>
      <c r="AW72" s="321"/>
      <c r="AX72" s="296">
        <f>'月別時数集計'!AC27</f>
        <v>0</v>
      </c>
      <c r="AY72" s="297"/>
      <c r="AZ72" s="354">
        <f>'月別時数集計'!AA27+'月別時数集計'!AB27+'月別時数集計'!AC27</f>
        <v>0</v>
      </c>
      <c r="BA72" s="355"/>
    </row>
    <row r="73" spans="1:53" s="112" customFormat="1" ht="16.5" customHeight="1" thickBot="1">
      <c r="A73" s="110"/>
      <c r="B73" s="110"/>
      <c r="C73" s="108"/>
      <c r="K73" s="110"/>
      <c r="L73" s="110"/>
      <c r="M73" s="110"/>
      <c r="N73" s="110"/>
      <c r="O73" s="110"/>
      <c r="P73" s="110"/>
      <c r="Q73" s="110"/>
      <c r="S73" s="110"/>
      <c r="T73" s="110"/>
      <c r="U73" s="110"/>
      <c r="V73" s="110"/>
      <c r="W73" s="110"/>
      <c r="X73" s="110"/>
      <c r="Y73" s="110"/>
      <c r="Z73" s="110"/>
      <c r="AB73" s="110"/>
      <c r="AC73" s="110"/>
      <c r="AD73" s="127" t="s">
        <v>214</v>
      </c>
      <c r="AE73" s="195"/>
      <c r="AF73" s="195"/>
      <c r="AG73" s="195"/>
      <c r="AH73" s="200"/>
      <c r="AI73" s="200"/>
      <c r="AJ73" s="195"/>
      <c r="AK73" s="195"/>
      <c r="AL73" s="195"/>
      <c r="AM73" s="195"/>
      <c r="AN73" s="195"/>
      <c r="AO73" s="195"/>
      <c r="AP73" s="195"/>
      <c r="AQ73" s="195"/>
      <c r="AR73" s="195"/>
      <c r="AS73" s="195"/>
      <c r="AT73" s="195"/>
      <c r="AZ73" s="110"/>
      <c r="BA73" s="110"/>
    </row>
    <row r="74" spans="1:53" s="112" customFormat="1" ht="16.5" customHeight="1" thickBot="1">
      <c r="A74" s="110"/>
      <c r="B74" s="110"/>
      <c r="C74" s="108" t="s">
        <v>185</v>
      </c>
      <c r="D74" s="110"/>
      <c r="E74" s="110"/>
      <c r="F74" s="110"/>
      <c r="G74" s="110"/>
      <c r="I74" s="110"/>
      <c r="X74" s="119"/>
      <c r="Y74" s="111"/>
      <c r="Z74" s="111"/>
      <c r="AA74" s="111"/>
      <c r="AB74" s="315" t="s">
        <v>194</v>
      </c>
      <c r="AC74" s="316"/>
      <c r="AD74" s="319"/>
      <c r="AE74" s="272"/>
      <c r="AF74" s="272"/>
      <c r="AG74" s="320"/>
      <c r="AH74" s="271"/>
      <c r="AI74" s="272"/>
      <c r="AJ74" s="272"/>
      <c r="AK74" s="320"/>
      <c r="AL74" s="271"/>
      <c r="AM74" s="272"/>
      <c r="AN74" s="272"/>
      <c r="AO74" s="320"/>
      <c r="AP74" s="271"/>
      <c r="AQ74" s="272"/>
      <c r="AR74" s="272"/>
      <c r="AS74" s="320"/>
      <c r="AT74" s="271"/>
      <c r="AU74" s="272"/>
      <c r="AV74" s="272"/>
      <c r="AW74" s="320"/>
      <c r="AX74" s="271"/>
      <c r="AY74" s="367"/>
      <c r="AZ74" s="367"/>
      <c r="BA74" s="368"/>
    </row>
    <row r="75" spans="1:53" s="112" customFormat="1" ht="16.5" customHeight="1" thickBot="1">
      <c r="A75" s="110"/>
      <c r="B75" s="110"/>
      <c r="C75" s="371" t="s">
        <v>134</v>
      </c>
      <c r="D75" s="372"/>
      <c r="E75" s="375"/>
      <c r="F75" s="295"/>
      <c r="G75" s="254"/>
      <c r="H75" s="295"/>
      <c r="I75" s="254"/>
      <c r="J75" s="292"/>
      <c r="K75" s="248"/>
      <c r="L75" s="254"/>
      <c r="M75" s="295"/>
      <c r="N75" s="254"/>
      <c r="O75" s="295"/>
      <c r="P75" s="254"/>
      <c r="Q75" s="248"/>
      <c r="R75" s="254"/>
      <c r="S75" s="292"/>
      <c r="T75" s="248"/>
      <c r="U75" s="254"/>
      <c r="V75" s="310"/>
      <c r="W75" s="289"/>
      <c r="X75" s="290"/>
      <c r="Y75" s="289"/>
      <c r="Z75" s="290"/>
      <c r="AA75" s="111"/>
      <c r="AB75" s="317"/>
      <c r="AC75" s="318"/>
      <c r="AD75" s="334"/>
      <c r="AE75" s="332"/>
      <c r="AF75" s="332"/>
      <c r="AG75" s="333"/>
      <c r="AH75" s="331"/>
      <c r="AI75" s="332"/>
      <c r="AJ75" s="332"/>
      <c r="AK75" s="333"/>
      <c r="AL75" s="331"/>
      <c r="AM75" s="332"/>
      <c r="AN75" s="332"/>
      <c r="AO75" s="333"/>
      <c r="AP75" s="361"/>
      <c r="AQ75" s="332"/>
      <c r="AR75" s="332"/>
      <c r="AS75" s="333"/>
      <c r="AT75" s="361"/>
      <c r="AU75" s="332"/>
      <c r="AV75" s="332"/>
      <c r="AW75" s="333"/>
      <c r="AX75" s="361"/>
      <c r="AY75" s="332"/>
      <c r="AZ75" s="332"/>
      <c r="BA75" s="362"/>
    </row>
    <row r="76" spans="3:53" ht="16.5" customHeight="1" thickBot="1">
      <c r="C76" s="373">
        <f>AP72</f>
        <v>0</v>
      </c>
      <c r="D76" s="374"/>
      <c r="E76" s="375"/>
      <c r="F76" s="248"/>
      <c r="G76" s="254"/>
      <c r="H76" s="248"/>
      <c r="I76" s="254"/>
      <c r="J76" s="292"/>
      <c r="K76" s="248"/>
      <c r="L76" s="254"/>
      <c r="M76" s="248"/>
      <c r="N76" s="254"/>
      <c r="O76" s="248"/>
      <c r="P76" s="254"/>
      <c r="Q76" s="248"/>
      <c r="R76" s="254"/>
      <c r="S76" s="292"/>
      <c r="T76" s="248"/>
      <c r="U76" s="254"/>
      <c r="V76" s="310"/>
      <c r="W76" s="352"/>
      <c r="X76" s="353"/>
      <c r="Y76" s="289"/>
      <c r="Z76" s="290"/>
      <c r="AB76" s="329">
        <f>AV72</f>
        <v>0</v>
      </c>
      <c r="AC76" s="330"/>
      <c r="AD76" s="349"/>
      <c r="AE76" s="350"/>
      <c r="AF76" s="350"/>
      <c r="AG76" s="351"/>
      <c r="AH76" s="323"/>
      <c r="AI76" s="324"/>
      <c r="AJ76" s="324"/>
      <c r="AK76" s="325"/>
      <c r="AL76" s="326"/>
      <c r="AM76" s="327"/>
      <c r="AN76" s="327"/>
      <c r="AO76" s="328"/>
      <c r="AP76" s="363"/>
      <c r="AQ76" s="364"/>
      <c r="AR76" s="364"/>
      <c r="AS76" s="366"/>
      <c r="AT76" s="363"/>
      <c r="AU76" s="364"/>
      <c r="AV76" s="364"/>
      <c r="AW76" s="366"/>
      <c r="AX76" s="363"/>
      <c r="AY76" s="364"/>
      <c r="AZ76" s="364"/>
      <c r="BA76" s="365"/>
    </row>
  </sheetData>
  <sheetProtection/>
  <mergeCells count="135">
    <mergeCell ref="T71:V71"/>
    <mergeCell ref="T72:V72"/>
    <mergeCell ref="AF70:AG70"/>
    <mergeCell ref="AJ70:AO70"/>
    <mergeCell ref="AH70:AI70"/>
    <mergeCell ref="AH71:AI71"/>
    <mergeCell ref="C36:I36"/>
    <mergeCell ref="K36:L36"/>
    <mergeCell ref="M36:S36"/>
    <mergeCell ref="U36:V36"/>
    <mergeCell ref="Y76:Z76"/>
    <mergeCell ref="U76:V76"/>
    <mergeCell ref="BA2:BG2"/>
    <mergeCell ref="W36:AC36"/>
    <mergeCell ref="AE36:AF36"/>
    <mergeCell ref="AG36:AM36"/>
    <mergeCell ref="AO36:AP36"/>
    <mergeCell ref="AY36:AZ36"/>
    <mergeCell ref="BA36:BG36"/>
    <mergeCell ref="C75:D75"/>
    <mergeCell ref="C76:D76"/>
    <mergeCell ref="E76:F76"/>
    <mergeCell ref="I76:K76"/>
    <mergeCell ref="G76:H76"/>
    <mergeCell ref="E75:F75"/>
    <mergeCell ref="AX74:BA74"/>
    <mergeCell ref="K2:L2"/>
    <mergeCell ref="M2:S2"/>
    <mergeCell ref="U2:V2"/>
    <mergeCell ref="AT74:AW74"/>
    <mergeCell ref="AH74:AK74"/>
    <mergeCell ref="AE2:AF2"/>
    <mergeCell ref="AG2:AM2"/>
    <mergeCell ref="AO2:AP2"/>
    <mergeCell ref="AY2:AZ2"/>
    <mergeCell ref="AX75:BA75"/>
    <mergeCell ref="AX76:BA76"/>
    <mergeCell ref="AP76:AS76"/>
    <mergeCell ref="AT76:AW76"/>
    <mergeCell ref="AT75:AW75"/>
    <mergeCell ref="AP75:AS75"/>
    <mergeCell ref="AZ72:BA72"/>
    <mergeCell ref="AV70:AW70"/>
    <mergeCell ref="AX70:AY70"/>
    <mergeCell ref="AV72:AW72"/>
    <mergeCell ref="AX72:AY72"/>
    <mergeCell ref="AV71:AW71"/>
    <mergeCell ref="AX71:AY71"/>
    <mergeCell ref="AZ70:BA70"/>
    <mergeCell ref="AZ71:BA71"/>
    <mergeCell ref="AT72:AU72"/>
    <mergeCell ref="AT71:AU71"/>
    <mergeCell ref="N76:O76"/>
    <mergeCell ref="W71:X71"/>
    <mergeCell ref="AC71:AG71"/>
    <mergeCell ref="Y71:Z71"/>
    <mergeCell ref="R76:T76"/>
    <mergeCell ref="AD76:AG76"/>
    <mergeCell ref="W76:X76"/>
    <mergeCell ref="AP74:AS74"/>
    <mergeCell ref="AH72:AI72"/>
    <mergeCell ref="N72:O72"/>
    <mergeCell ref="P71:Q71"/>
    <mergeCell ref="P72:Q72"/>
    <mergeCell ref="N71:O71"/>
    <mergeCell ref="AL72:AM72"/>
    <mergeCell ref="AR72:AS72"/>
    <mergeCell ref="AR71:AS71"/>
    <mergeCell ref="AJ71:AK71"/>
    <mergeCell ref="AJ72:AK72"/>
    <mergeCell ref="AL71:AM71"/>
    <mergeCell ref="AN71:AO71"/>
    <mergeCell ref="AP71:AQ71"/>
    <mergeCell ref="AP72:AQ72"/>
    <mergeCell ref="AN72:AO72"/>
    <mergeCell ref="AH76:AK76"/>
    <mergeCell ref="AL76:AO76"/>
    <mergeCell ref="AL74:AO74"/>
    <mergeCell ref="AB76:AC76"/>
    <mergeCell ref="AL75:AO75"/>
    <mergeCell ref="AH75:AK75"/>
    <mergeCell ref="AD75:AG75"/>
    <mergeCell ref="AF72:AG72"/>
    <mergeCell ref="AB74:AC75"/>
    <mergeCell ref="AD74:AG74"/>
    <mergeCell ref="Y72:Z72"/>
    <mergeCell ref="AA72:AB72"/>
    <mergeCell ref="Y75:Z75"/>
    <mergeCell ref="AC72:AE72"/>
    <mergeCell ref="I75:K75"/>
    <mergeCell ref="L70:M70"/>
    <mergeCell ref="P70:Q70"/>
    <mergeCell ref="N70:O70"/>
    <mergeCell ref="B71:D71"/>
    <mergeCell ref="I71:K71"/>
    <mergeCell ref="E71:F71"/>
    <mergeCell ref="R71:S71"/>
    <mergeCell ref="L75:M75"/>
    <mergeCell ref="N75:O75"/>
    <mergeCell ref="L76:M76"/>
    <mergeCell ref="U75:V75"/>
    <mergeCell ref="P76:Q76"/>
    <mergeCell ref="I70:K70"/>
    <mergeCell ref="L71:M71"/>
    <mergeCell ref="G72:H72"/>
    <mergeCell ref="R70:S70"/>
    <mergeCell ref="R72:S72"/>
    <mergeCell ref="AO1:AW1"/>
    <mergeCell ref="AQ2:AW2"/>
    <mergeCell ref="AT70:AU70"/>
    <mergeCell ref="AP70:AS70"/>
    <mergeCell ref="AQ36:AW36"/>
    <mergeCell ref="A2:B2"/>
    <mergeCell ref="G75:H75"/>
    <mergeCell ref="B72:D72"/>
    <mergeCell ref="G71:H71"/>
    <mergeCell ref="E70:F70"/>
    <mergeCell ref="C2:I2"/>
    <mergeCell ref="A36:B36"/>
    <mergeCell ref="B70:D70"/>
    <mergeCell ref="G70:H70"/>
    <mergeCell ref="E72:F72"/>
    <mergeCell ref="I72:K72"/>
    <mergeCell ref="W72:X72"/>
    <mergeCell ref="L72:M72"/>
    <mergeCell ref="P75:Q75"/>
    <mergeCell ref="W2:AC2"/>
    <mergeCell ref="W70:X70"/>
    <mergeCell ref="W75:X75"/>
    <mergeCell ref="R75:T75"/>
    <mergeCell ref="Y70:Z70"/>
    <mergeCell ref="AA70:AB70"/>
    <mergeCell ref="AA71:AB71"/>
    <mergeCell ref="AC70:AE70"/>
    <mergeCell ref="T70:V70"/>
  </mergeCells>
  <conditionalFormatting sqref="C1:I65536 M1:S65536 AG72:AG65536 W1:AC65536 AQ1:AW65536 AK73:AK65536 AJ1:AJ65536 AK1:AM69 AL71:AM65536 AI70:AI72 AH1:AI69 AH73:AI65536 AG1:AG70 BA1:BG65536">
    <cfRule type="cellIs" priority="1" dxfId="0" operator="equal" stopIfTrue="1">
      <formula>"-"</formula>
    </cfRule>
  </conditionalFormatting>
  <printOptions/>
  <pageMargins left="0.5905511811023623" right="0.5905511811023623" top="0.5905511811023623" bottom="0.5905511811023623" header="0.5118110236220472" footer="0.5118110236220472"/>
  <pageSetup fitToHeight="1" fitToWidth="1" horizontalDpi="600" verticalDpi="600" orientation="landscape" paperSize="8" scale="64"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CE392"/>
  <sheetViews>
    <sheetView showZeros="0" zoomScale="65" zoomScaleNormal="65" zoomScalePageLayoutView="0" workbookViewId="0" topLeftCell="A1">
      <selection activeCell="A1" sqref="A1"/>
    </sheetView>
  </sheetViews>
  <sheetFormatPr defaultColWidth="4.375" defaultRowHeight="15.75" customHeight="1"/>
  <cols>
    <col min="1" max="51" width="4.375" style="25" customWidth="1"/>
    <col min="52" max="52" width="4.375" style="117" customWidth="1"/>
    <col min="53" max="58" width="4.375" style="25" customWidth="1"/>
    <col min="59" max="59" width="15.50390625" style="25" customWidth="1"/>
    <col min="60" max="62" width="4.375" style="25" customWidth="1"/>
    <col min="63" max="63" width="12.125" style="25" customWidth="1"/>
    <col min="64" max="64" width="4.375" style="25" customWidth="1"/>
    <col min="65" max="65" width="3.75390625" style="25" customWidth="1"/>
    <col min="66" max="66" width="2.625" style="25" customWidth="1"/>
    <col min="67" max="68" width="4.375" style="25" customWidth="1"/>
    <col min="69" max="69" width="2.625" style="25" customWidth="1"/>
    <col min="70" max="71" width="4.375" style="25" customWidth="1"/>
    <col min="72" max="72" width="2.625" style="25" customWidth="1"/>
    <col min="73" max="74" width="4.375" style="25" customWidth="1"/>
    <col min="75" max="75" width="2.625" style="25" customWidth="1"/>
    <col min="76" max="77" width="4.375" style="25" customWidth="1"/>
    <col min="78" max="78" width="2.625" style="25" customWidth="1"/>
    <col min="79" max="80" width="4.375" style="25" customWidth="1"/>
    <col min="81" max="81" width="2.625" style="25" customWidth="1"/>
    <col min="82" max="16384" width="4.375" style="25" customWidth="1"/>
  </cols>
  <sheetData>
    <row r="1" spans="4:50" ht="27.75" customHeight="1" thickBot="1">
      <c r="D1" s="58" t="s">
        <v>352</v>
      </c>
      <c r="AF1" s="305" t="str">
        <f>+'時間割入力表②'!E1</f>
        <v>○○立△△</v>
      </c>
      <c r="AG1" s="305"/>
      <c r="AH1" s="305"/>
      <c r="AI1" s="305"/>
      <c r="AJ1" s="305"/>
      <c r="AK1" s="305"/>
      <c r="AL1" s="305"/>
      <c r="AM1" s="305"/>
      <c r="AN1" s="59" t="s">
        <v>163</v>
      </c>
      <c r="AR1" s="59" t="s">
        <v>73</v>
      </c>
      <c r="AS1" s="60">
        <f>+'時間割入力表②'!B2</f>
        <v>0</v>
      </c>
      <c r="AT1" s="59" t="s">
        <v>74</v>
      </c>
      <c r="AV1" s="59"/>
      <c r="AW1" s="60">
        <f>+IF('時間割入力表②'!D2="","",'時間割入力表②'!D2)</f>
      </c>
      <c r="AX1" s="59">
        <f>+IF(AW1="","","組")</f>
      </c>
    </row>
    <row r="2" spans="1:59" ht="15.75" customHeight="1">
      <c r="A2" s="445"/>
      <c r="B2" s="446"/>
      <c r="C2" s="455" t="s">
        <v>1</v>
      </c>
      <c r="D2" s="284"/>
      <c r="E2" s="284"/>
      <c r="F2" s="284"/>
      <c r="G2" s="284"/>
      <c r="H2" s="284"/>
      <c r="I2" s="284"/>
      <c r="J2" s="442"/>
      <c r="K2" s="283" t="s">
        <v>122</v>
      </c>
      <c r="L2" s="284"/>
      <c r="M2" s="284"/>
      <c r="N2" s="284"/>
      <c r="O2" s="284"/>
      <c r="P2" s="284"/>
      <c r="Q2" s="284"/>
      <c r="R2" s="284"/>
      <c r="S2" s="283" t="s">
        <v>123</v>
      </c>
      <c r="T2" s="284"/>
      <c r="U2" s="284"/>
      <c r="V2" s="284"/>
      <c r="W2" s="284"/>
      <c r="X2" s="284"/>
      <c r="Y2" s="284"/>
      <c r="Z2" s="284"/>
      <c r="AA2" s="283" t="s">
        <v>124</v>
      </c>
      <c r="AB2" s="284"/>
      <c r="AC2" s="284"/>
      <c r="AD2" s="284"/>
      <c r="AE2" s="284"/>
      <c r="AF2" s="284"/>
      <c r="AG2" s="284"/>
      <c r="AH2" s="284"/>
      <c r="AI2" s="283" t="s">
        <v>125</v>
      </c>
      <c r="AJ2" s="284"/>
      <c r="AK2" s="284"/>
      <c r="AL2" s="284"/>
      <c r="AM2" s="284"/>
      <c r="AN2" s="284"/>
      <c r="AO2" s="284"/>
      <c r="AP2" s="284"/>
      <c r="AQ2" s="283" t="s">
        <v>153</v>
      </c>
      <c r="AR2" s="284"/>
      <c r="AS2" s="284"/>
      <c r="AT2" s="284"/>
      <c r="AU2" s="284"/>
      <c r="AV2" s="284"/>
      <c r="AW2" s="284"/>
      <c r="AX2" s="442"/>
      <c r="AY2" s="455" t="s">
        <v>3</v>
      </c>
      <c r="AZ2" s="456"/>
      <c r="BA2" s="456"/>
      <c r="BB2" s="456"/>
      <c r="BC2" s="456"/>
      <c r="BD2" s="456"/>
      <c r="BE2" s="456"/>
      <c r="BF2" s="457"/>
      <c r="BG2" s="470" t="s">
        <v>356</v>
      </c>
    </row>
    <row r="3" spans="1:59" ht="15.75" customHeight="1">
      <c r="A3" s="447"/>
      <c r="B3" s="448"/>
      <c r="C3" s="443"/>
      <c r="D3" s="61">
        <v>1</v>
      </c>
      <c r="E3" s="34">
        <v>2</v>
      </c>
      <c r="F3" s="34">
        <v>3</v>
      </c>
      <c r="G3" s="34">
        <v>4</v>
      </c>
      <c r="H3" s="34">
        <v>5</v>
      </c>
      <c r="I3" s="34">
        <v>6</v>
      </c>
      <c r="J3" s="62">
        <v>7</v>
      </c>
      <c r="K3" s="443"/>
      <c r="L3" s="61">
        <v>1</v>
      </c>
      <c r="M3" s="34">
        <v>2</v>
      </c>
      <c r="N3" s="34">
        <v>3</v>
      </c>
      <c r="O3" s="34">
        <v>4</v>
      </c>
      <c r="P3" s="34">
        <v>5</v>
      </c>
      <c r="Q3" s="34">
        <v>6</v>
      </c>
      <c r="R3" s="62">
        <v>7</v>
      </c>
      <c r="S3" s="443"/>
      <c r="T3" s="63">
        <v>1</v>
      </c>
      <c r="U3" s="34">
        <v>2</v>
      </c>
      <c r="V3" s="34">
        <v>3</v>
      </c>
      <c r="W3" s="34">
        <v>4</v>
      </c>
      <c r="X3" s="34">
        <v>5</v>
      </c>
      <c r="Y3" s="34">
        <v>6</v>
      </c>
      <c r="Z3" s="62">
        <v>7</v>
      </c>
      <c r="AA3" s="443"/>
      <c r="AB3" s="63">
        <v>1</v>
      </c>
      <c r="AC3" s="34">
        <v>2</v>
      </c>
      <c r="AD3" s="34">
        <v>3</v>
      </c>
      <c r="AE3" s="34">
        <v>4</v>
      </c>
      <c r="AF3" s="34">
        <v>5</v>
      </c>
      <c r="AG3" s="34">
        <v>6</v>
      </c>
      <c r="AH3" s="62">
        <v>7</v>
      </c>
      <c r="AI3" s="443"/>
      <c r="AJ3" s="63">
        <v>1</v>
      </c>
      <c r="AK3" s="34">
        <v>2</v>
      </c>
      <c r="AL3" s="34">
        <v>3</v>
      </c>
      <c r="AM3" s="34">
        <v>4</v>
      </c>
      <c r="AN3" s="34">
        <v>5</v>
      </c>
      <c r="AO3" s="34">
        <v>6</v>
      </c>
      <c r="AP3" s="62">
        <v>7</v>
      </c>
      <c r="AQ3" s="443"/>
      <c r="AR3" s="63">
        <v>1</v>
      </c>
      <c r="AS3" s="34">
        <v>2</v>
      </c>
      <c r="AT3" s="34">
        <v>3</v>
      </c>
      <c r="AU3" s="34">
        <v>4</v>
      </c>
      <c r="AV3" s="34">
        <v>5</v>
      </c>
      <c r="AW3" s="62">
        <v>6</v>
      </c>
      <c r="AX3" s="81">
        <v>7</v>
      </c>
      <c r="AY3" s="443"/>
      <c r="AZ3" s="63">
        <v>1</v>
      </c>
      <c r="BA3" s="34">
        <v>2</v>
      </c>
      <c r="BB3" s="34">
        <v>3</v>
      </c>
      <c r="BC3" s="34">
        <v>4</v>
      </c>
      <c r="BD3" s="34">
        <v>5</v>
      </c>
      <c r="BE3" s="34">
        <v>6</v>
      </c>
      <c r="BF3" s="81">
        <v>7</v>
      </c>
      <c r="BG3" s="471"/>
    </row>
    <row r="4" spans="1:59" ht="15.75" customHeight="1" thickBot="1">
      <c r="A4" s="449"/>
      <c r="B4" s="450"/>
      <c r="C4" s="451"/>
      <c r="D4" s="120">
        <f>+'時間割入力表②'!C5</f>
        <v>0</v>
      </c>
      <c r="E4" s="70">
        <f>+'時間割入力表②'!D5</f>
        <v>0</v>
      </c>
      <c r="F4" s="70">
        <f>+'時間割入力表②'!E5</f>
        <v>0</v>
      </c>
      <c r="G4" s="70">
        <f>+'時間割入力表②'!F5</f>
        <v>0</v>
      </c>
      <c r="H4" s="70">
        <f>+'時間割入力表②'!G5</f>
        <v>0</v>
      </c>
      <c r="I4" s="70">
        <f>+'時間割入力表②'!H5</f>
        <v>0</v>
      </c>
      <c r="J4" s="123" t="str">
        <f>+'時間割入力表②'!I5</f>
        <v>-</v>
      </c>
      <c r="K4" s="444"/>
      <c r="L4" s="120">
        <f>+'時間割入力表②'!C6</f>
        <v>0</v>
      </c>
      <c r="M4" s="70">
        <f>+'時間割入力表②'!D6</f>
        <v>0</v>
      </c>
      <c r="N4" s="70">
        <f>+'時間割入力表②'!E6</f>
        <v>0</v>
      </c>
      <c r="O4" s="70">
        <f>+'時間割入力表②'!F6</f>
        <v>0</v>
      </c>
      <c r="P4" s="70">
        <f>+'時間割入力表②'!G6</f>
        <v>0</v>
      </c>
      <c r="Q4" s="70">
        <f>+'時間割入力表②'!H6</f>
        <v>0</v>
      </c>
      <c r="R4" s="123" t="str">
        <f>+'時間割入力表②'!I6</f>
        <v>-</v>
      </c>
      <c r="S4" s="444"/>
      <c r="T4" s="65">
        <f>+'時間割入力表②'!C7</f>
        <v>0</v>
      </c>
      <c r="U4" s="7">
        <f>+'時間割入力表②'!D7</f>
        <v>0</v>
      </c>
      <c r="V4" s="7">
        <f>+'時間割入力表②'!E7</f>
        <v>0</v>
      </c>
      <c r="W4" s="7">
        <f>+'時間割入力表②'!F7</f>
        <v>0</v>
      </c>
      <c r="X4" s="7">
        <f>+'時間割入力表②'!G7</f>
        <v>0</v>
      </c>
      <c r="Y4" s="7">
        <f>+'時間割入力表②'!H7</f>
        <v>0</v>
      </c>
      <c r="Z4" s="42" t="str">
        <f>+'時間割入力表②'!I7</f>
        <v>-</v>
      </c>
      <c r="AA4" s="444"/>
      <c r="AB4" s="65">
        <f>+'時間割入力表②'!C8</f>
        <v>0</v>
      </c>
      <c r="AC4" s="7">
        <f>+'時間割入力表②'!D8</f>
        <v>0</v>
      </c>
      <c r="AD4" s="7">
        <f>+'時間割入力表②'!E8</f>
        <v>0</v>
      </c>
      <c r="AE4" s="7">
        <f>+'時間割入力表②'!F8</f>
        <v>0</v>
      </c>
      <c r="AF4" s="7">
        <f>+'時間割入力表②'!G8</f>
        <v>0</v>
      </c>
      <c r="AG4" s="7">
        <f>+'時間割入力表②'!H8</f>
        <v>0</v>
      </c>
      <c r="AH4" s="42" t="str">
        <f>+'時間割入力表②'!I8</f>
        <v>-</v>
      </c>
      <c r="AI4" s="444"/>
      <c r="AJ4" s="65">
        <f>+'時間割入力表②'!C9</f>
        <v>0</v>
      </c>
      <c r="AK4" s="7">
        <f>+'時間割入力表②'!D9</f>
        <v>0</v>
      </c>
      <c r="AL4" s="7">
        <f>+'時間割入力表②'!E9</f>
        <v>0</v>
      </c>
      <c r="AM4" s="7">
        <f>+'時間割入力表②'!F9</f>
        <v>0</v>
      </c>
      <c r="AN4" s="7">
        <f>+'時間割入力表②'!G9</f>
        <v>0</v>
      </c>
      <c r="AO4" s="7">
        <f>+'時間割入力表②'!H9</f>
        <v>0</v>
      </c>
      <c r="AP4" s="66" t="str">
        <f>+'時間割入力表②'!I9</f>
        <v>-</v>
      </c>
      <c r="AQ4" s="444"/>
      <c r="AR4" s="121"/>
      <c r="AS4" s="70"/>
      <c r="AT4" s="70"/>
      <c r="AU4" s="70"/>
      <c r="AV4" s="70"/>
      <c r="AW4" s="69"/>
      <c r="AX4" s="42"/>
      <c r="AY4" s="444"/>
      <c r="AZ4" s="65"/>
      <c r="BA4" s="7"/>
      <c r="BB4" s="7"/>
      <c r="BC4" s="7"/>
      <c r="BD4" s="7"/>
      <c r="BE4" s="7"/>
      <c r="BF4" s="42"/>
      <c r="BG4" s="471"/>
    </row>
    <row r="5" spans="1:83" ht="15.75" customHeight="1">
      <c r="A5" s="206"/>
      <c r="B5" s="67">
        <v>1</v>
      </c>
      <c r="C5" s="190"/>
      <c r="D5" s="186" t="str">
        <f>+INDEX('年間計画（月別）'!$C$4:$I$34,'年間計画（曜日別）'!C5,D$3)</f>
        <v>-</v>
      </c>
      <c r="E5" s="39" t="str">
        <f>+INDEX('年間計画（月別）'!$C$4:$I$34,'年間計画（曜日別）'!C5,E$3)</f>
        <v>-</v>
      </c>
      <c r="F5" s="39" t="str">
        <f>+INDEX('年間計画（月別）'!$C$4:$I$34,'年間計画（曜日別）'!C5,F$3)</f>
        <v>-</v>
      </c>
      <c r="G5" s="39" t="str">
        <f>+INDEX('年間計画（月別）'!$C$4:$I$34,'年間計画（曜日別）'!C5,G$3)</f>
        <v>-</v>
      </c>
      <c r="H5" s="39" t="str">
        <f>+INDEX('年間計画（月別）'!$C$4:$I$34,'年間計画（曜日別）'!C5,H$3)</f>
        <v>-</v>
      </c>
      <c r="I5" s="39" t="str">
        <f>+INDEX('年間計画（月別）'!$C$4:$I$34,'年間計画（曜日別）'!C5,I$3)</f>
        <v>-</v>
      </c>
      <c r="J5" s="124" t="str">
        <f>+INDEX('年間計画（月別）'!$C$4:$I$34,'年間計画（曜日別）'!C5,J$3)</f>
        <v>-</v>
      </c>
      <c r="K5" s="125"/>
      <c r="L5" s="186" t="str">
        <f>+INDEX('年間計画（月別）'!$C$4:$I$34,'年間計画（曜日別）'!K5,L$3)</f>
        <v>-</v>
      </c>
      <c r="M5" s="39" t="str">
        <f>+INDEX('年間計画（月別）'!$C$4:$I$34,'年間計画（曜日別）'!K5,M$3)</f>
        <v>-</v>
      </c>
      <c r="N5" s="39" t="str">
        <f>+INDEX('年間計画（月別）'!$C$4:$I$34,'年間計画（曜日別）'!K5,N$3)</f>
        <v>-</v>
      </c>
      <c r="O5" s="39" t="str">
        <f>+INDEX('年間計画（月別）'!$C$4:$I$34,'年間計画（曜日別）'!K5,O$3)</f>
        <v>-</v>
      </c>
      <c r="P5" s="39" t="str">
        <f>+INDEX('年間計画（月別）'!$C$4:$I$34,'年間計画（曜日別）'!K5,P$3)</f>
        <v>-</v>
      </c>
      <c r="Q5" s="39" t="str">
        <f>+INDEX('年間計画（月別）'!$C$4:$I$34,'年間計画（曜日別）'!K5,Q$3)</f>
        <v>-</v>
      </c>
      <c r="R5" s="124" t="str">
        <f>+INDEX('年間計画（月別）'!$C$4:$I$34,'年間計画（曜日別）'!K5,R$3)</f>
        <v>-</v>
      </c>
      <c r="S5" s="125"/>
      <c r="T5" s="186" t="str">
        <f>+INDEX('年間計画（月別）'!$C$4:$I$34,'年間計画（曜日別）'!S5,T$3)</f>
        <v>-</v>
      </c>
      <c r="U5" s="39" t="str">
        <f>+INDEX('年間計画（月別）'!$C$4:$I$34,'年間計画（曜日別）'!S5,U$3)</f>
        <v>-</v>
      </c>
      <c r="V5" s="39" t="str">
        <f>+INDEX('年間計画（月別）'!$C$4:$I$34,'年間計画（曜日別）'!S5,V$3)</f>
        <v>-</v>
      </c>
      <c r="W5" s="39" t="str">
        <f>+INDEX('年間計画（月別）'!$C$4:$I$34,'年間計画（曜日別）'!S5,W$3)</f>
        <v>-</v>
      </c>
      <c r="X5" s="39" t="str">
        <f>+INDEX('年間計画（月別）'!$C$4:$I$34,'年間計画（曜日別）'!S5,X$3)</f>
        <v>-</v>
      </c>
      <c r="Y5" s="39" t="str">
        <f>+INDEX('年間計画（月別）'!$C$4:$I$34,'年間計画（曜日別）'!S5,Y$3)</f>
        <v>-</v>
      </c>
      <c r="Z5" s="124" t="str">
        <f>+INDEX('年間計画（月別）'!$C$4:$I$34,'年間計画（曜日別）'!S5,Z$3)</f>
        <v>-</v>
      </c>
      <c r="AA5" s="68">
        <v>1</v>
      </c>
      <c r="AB5" s="186" t="str">
        <f>+INDEX('年間計画（月別）'!$C$4:$I$34,'年間計画（曜日別）'!AA5,AB$3)</f>
        <v>-</v>
      </c>
      <c r="AC5" s="39" t="str">
        <f>+INDEX('年間計画（月別）'!$C$4:$I$34,'年間計画（曜日別）'!AA5,AC$3)</f>
        <v>-</v>
      </c>
      <c r="AD5" s="39" t="str">
        <f>+INDEX('年間計画（月別）'!$C$4:$I$34,'年間計画（曜日別）'!AA5,AD$3)</f>
        <v>-</v>
      </c>
      <c r="AE5" s="39" t="str">
        <f>+INDEX('年間計画（月別）'!$C$4:$I$34,'年間計画（曜日別）'!AA5,AE$3)</f>
        <v>-</v>
      </c>
      <c r="AF5" s="39" t="str">
        <f>+INDEX('年間計画（月別）'!$C$4:$I$34,'年間計画（曜日別）'!AA5,AF$3)</f>
        <v>-</v>
      </c>
      <c r="AG5" s="39" t="str">
        <f>+INDEX('年間計画（月別）'!$C$4:$I$34,'年間計画（曜日別）'!AA5,AG$3)</f>
        <v>-</v>
      </c>
      <c r="AH5" s="124" t="str">
        <f>+INDEX('年間計画（月別）'!$C$4:$I$34,'年間計画（曜日別）'!AA5,AH$3)</f>
        <v>-</v>
      </c>
      <c r="AI5" s="68">
        <v>2</v>
      </c>
      <c r="AJ5" s="186" t="str">
        <f>+INDEX('年間計画（月別）'!$C$4:$I$34,'年間計画（曜日別）'!AI5,AJ$3)</f>
        <v>-</v>
      </c>
      <c r="AK5" s="39" t="str">
        <f>+INDEX('年間計画（月別）'!$C$4:$I$34,'年間計画（曜日別）'!AI5,AK$3)</f>
        <v>-</v>
      </c>
      <c r="AL5" s="39" t="str">
        <f>+INDEX('年間計画（月別）'!$C$4:$I$34,'年間計画（曜日別）'!AI5,AL$3)</f>
        <v>-</v>
      </c>
      <c r="AM5" s="39" t="str">
        <f>+INDEX('年間計画（月別）'!$C$4:$I$34,'年間計画（曜日別）'!AI5,AM$3)</f>
        <v>-</v>
      </c>
      <c r="AN5" s="39" t="str">
        <f>+INDEX('年間計画（月別）'!$C$4:$I$34,'年間計画（曜日別）'!AI5,AN$3)</f>
        <v>-</v>
      </c>
      <c r="AO5" s="39" t="str">
        <f>+INDEX('年間計画（月別）'!$C$4:$I$34,'年間計画（曜日別）'!AI5,AO$3)</f>
        <v>-</v>
      </c>
      <c r="AP5" s="124" t="str">
        <f>+INDEX('年間計画（月別）'!$C$4:$I$34,'年間計画（曜日別）'!AI5,AP$3)</f>
        <v>-</v>
      </c>
      <c r="AQ5" s="68">
        <v>3</v>
      </c>
      <c r="AR5" s="186" t="str">
        <f>+INDEX('年間計画（月別）'!$C$4:$I$34,'年間計画（曜日別）'!AQ5,AR$3)</f>
        <v>-</v>
      </c>
      <c r="AS5" s="39" t="str">
        <f>+INDEX('年間計画（月別）'!$C$4:$I$34,'年間計画（曜日別）'!AQ5,AS$3)</f>
        <v>-</v>
      </c>
      <c r="AT5" s="39" t="str">
        <f>+INDEX('年間計画（月別）'!$C$4:$I$34,'年間計画（曜日別）'!AQ5,AT$3)</f>
        <v>-</v>
      </c>
      <c r="AU5" s="39" t="str">
        <f>+INDEX('年間計画（月別）'!$C$4:$I$34,'年間計画（曜日別）'!AQ5,AU$3)</f>
        <v>-</v>
      </c>
      <c r="AV5" s="39" t="str">
        <f>+INDEX('年間計画（月別）'!$C$4:$I$34,'年間計画（曜日別）'!AQ5,AV$3)</f>
        <v>-</v>
      </c>
      <c r="AW5" s="39" t="str">
        <f>+INDEX('年間計画（月別）'!$C$4:$I$34,'年間計画（曜日別）'!AQ5,AW$3)</f>
        <v>-</v>
      </c>
      <c r="AX5" s="124" t="str">
        <f>+INDEX('年間計画（月別）'!$C$4:$I$34,'年間計画（曜日別）'!AQ5,AX$3)</f>
        <v>-</v>
      </c>
      <c r="AY5" s="68">
        <v>4</v>
      </c>
      <c r="AZ5" s="186" t="str">
        <f>+INDEX('年間計画（月別）'!$C$4:$I$34,'年間計画（曜日別）'!AY5,AZ$3)</f>
        <v>-</v>
      </c>
      <c r="BA5" s="39" t="str">
        <f>+INDEX('年間計画（月別）'!$C$4:$I$34,'年間計画（曜日別）'!AY5,BA$3)</f>
        <v>-</v>
      </c>
      <c r="BB5" s="39" t="str">
        <f>+INDEX('年間計画（月別）'!$C$4:$I$34,'年間計画（曜日別）'!AY5,BB$3)</f>
        <v>-</v>
      </c>
      <c r="BC5" s="39" t="str">
        <f>+INDEX('年間計画（月別）'!$C$4:$I$34,'年間計画（曜日別）'!AY5,BC$3)</f>
        <v>-</v>
      </c>
      <c r="BD5" s="39" t="str">
        <f>+INDEX('年間計画（月別）'!$C$4:$I$34,'年間計画（曜日別）'!AY5,BD$3)</f>
        <v>-</v>
      </c>
      <c r="BE5" s="39" t="str">
        <f>+INDEX('年間計画（月別）'!$C$4:$I$34,'年間計画（曜日別）'!AY5,BE$3)</f>
        <v>-</v>
      </c>
      <c r="BF5" s="124" t="str">
        <f>+INDEX('年間計画（月別）'!$C$4:$I$34,'年間計画（曜日別）'!AY5,BF$3)</f>
        <v>-</v>
      </c>
      <c r="BG5" s="187"/>
      <c r="BK5" s="213">
        <f>DATE('時間割入力表②'!$R$2,4,1)</f>
        <v>40269</v>
      </c>
      <c r="BL5" s="25">
        <f>DAY(BK5)</f>
        <v>1</v>
      </c>
      <c r="BM5" s="25" t="str">
        <f>TEXT(BK5,"aaa")</f>
        <v>木</v>
      </c>
      <c r="BN5" s="213">
        <f>BK5+1</f>
        <v>40270</v>
      </c>
      <c r="BO5" s="25">
        <f>DAY(BN5)</f>
        <v>2</v>
      </c>
      <c r="BP5" s="25" t="str">
        <f>TEXT(BN5,"aaa")</f>
        <v>金</v>
      </c>
      <c r="BQ5" s="213">
        <f>BN5+1</f>
        <v>40271</v>
      </c>
      <c r="BR5" s="25">
        <f>DAY(BQ5)</f>
        <v>3</v>
      </c>
      <c r="BS5" s="25" t="str">
        <f>TEXT(BQ5,"aaa")</f>
        <v>土</v>
      </c>
      <c r="BT5" s="213">
        <f>BQ5+1</f>
        <v>40272</v>
      </c>
      <c r="BU5" s="25">
        <f>DAY(BT5)</f>
        <v>4</v>
      </c>
      <c r="BV5" s="25" t="str">
        <f>TEXT(BT5,"aaa")</f>
        <v>日</v>
      </c>
      <c r="BW5" s="213">
        <f>BT5+1</f>
        <v>40273</v>
      </c>
      <c r="BX5" s="25">
        <f>DAY(BW5)</f>
        <v>5</v>
      </c>
      <c r="BY5" s="25" t="str">
        <f>TEXT(BW5,"aaa")</f>
        <v>月</v>
      </c>
      <c r="BZ5" s="213">
        <f>BW5+1</f>
        <v>40274</v>
      </c>
      <c r="CA5" s="25">
        <f>DAY(BZ5)</f>
        <v>6</v>
      </c>
      <c r="CB5" s="25" t="str">
        <f>TEXT(BZ5,"aaa")</f>
        <v>火</v>
      </c>
      <c r="CC5" s="213">
        <f>BZ5+1</f>
        <v>40275</v>
      </c>
      <c r="CD5" s="25">
        <f>DAY(CC5)</f>
        <v>7</v>
      </c>
      <c r="CE5" s="25" t="str">
        <f>TEXT(CC5,"aaa")</f>
        <v>水</v>
      </c>
    </row>
    <row r="6" spans="1:83" ht="15.75" customHeight="1">
      <c r="A6" s="207">
        <v>4</v>
      </c>
      <c r="B6" s="62">
        <v>2</v>
      </c>
      <c r="C6" s="73">
        <v>5</v>
      </c>
      <c r="D6" s="61" t="str">
        <f>+INDEX('年間計画（月別）'!$C$4:$I$34,'年間計画（曜日別）'!C6,D$3)</f>
        <v>-</v>
      </c>
      <c r="E6" s="34" t="str">
        <f>+INDEX('年間計画（月別）'!$C$4:$I$34,'年間計画（曜日別）'!C6,E$3)</f>
        <v>-</v>
      </c>
      <c r="F6" s="34" t="str">
        <f>+INDEX('年間計画（月別）'!$C$4:$I$34,'年間計画（曜日別）'!C6,F$3)</f>
        <v>-</v>
      </c>
      <c r="G6" s="34" t="str">
        <f>+INDEX('年間計画（月別）'!$C$4:$I$34,'年間計画（曜日別）'!C6,G$3)</f>
        <v>-</v>
      </c>
      <c r="H6" s="34" t="str">
        <f>+INDEX('年間計画（月別）'!$C$4:$I$34,'年間計画（曜日別）'!C6,H$3)</f>
        <v>-</v>
      </c>
      <c r="I6" s="34" t="str">
        <f>+INDEX('年間計画（月別）'!$C$4:$I$34,'年間計画（曜日別）'!C6,I$3)</f>
        <v>-</v>
      </c>
      <c r="J6" s="81" t="str">
        <f>+INDEX('年間計画（月別）'!$C$4:$I$34,'年間計画（曜日別）'!C6,J$3)</f>
        <v>-</v>
      </c>
      <c r="K6" s="122">
        <v>6</v>
      </c>
      <c r="L6" s="61" t="str">
        <f>+INDEX('年間計画（月別）'!$C$4:$I$34,'年間計画（曜日別）'!K6,L$3)</f>
        <v>-</v>
      </c>
      <c r="M6" s="34" t="str">
        <f>+INDEX('年間計画（月別）'!$C$4:$I$34,'年間計画（曜日別）'!K6,M$3)</f>
        <v>-</v>
      </c>
      <c r="N6" s="34" t="str">
        <f>+INDEX('年間計画（月別）'!$C$4:$I$34,'年間計画（曜日別）'!K6,N$3)</f>
        <v>-</v>
      </c>
      <c r="O6" s="34" t="str">
        <f>+INDEX('年間計画（月別）'!$C$4:$I$34,'年間計画（曜日別）'!K6,O$3)</f>
        <v>-</v>
      </c>
      <c r="P6" s="34" t="str">
        <f>+INDEX('年間計画（月別）'!$C$4:$I$34,'年間計画（曜日別）'!K6,P$3)</f>
        <v>-</v>
      </c>
      <c r="Q6" s="34" t="str">
        <f>+INDEX('年間計画（月別）'!$C$4:$I$34,'年間計画（曜日別）'!K6,Q$3)</f>
        <v>-</v>
      </c>
      <c r="R6" s="81" t="str">
        <f>+INDEX('年間計画（月別）'!$C$4:$I$34,'年間計画（曜日別）'!K6,R$3)</f>
        <v>-</v>
      </c>
      <c r="S6" s="122">
        <v>7</v>
      </c>
      <c r="T6" s="61">
        <f>+INDEX('年間計画（月別）'!$C$4:$I$34,'年間計画（曜日別）'!S6,T$3)</f>
        <v>0</v>
      </c>
      <c r="U6" s="34">
        <f>+INDEX('年間計画（月別）'!$C$4:$I$34,'年間計画（曜日別）'!S6,U$3)</f>
        <v>0</v>
      </c>
      <c r="V6" s="34">
        <f>+INDEX('年間計画（月別）'!$C$4:$I$34,'年間計画（曜日別）'!S6,V$3)</f>
        <v>0</v>
      </c>
      <c r="W6" s="34">
        <f>+INDEX('年間計画（月別）'!$C$4:$I$34,'年間計画（曜日別）'!S6,W$3)</f>
        <v>0</v>
      </c>
      <c r="X6" s="34">
        <f>+INDEX('年間計画（月別）'!$C$4:$I$34,'年間計画（曜日別）'!S6,X$3)</f>
        <v>0</v>
      </c>
      <c r="Y6" s="34">
        <f>+INDEX('年間計画（月別）'!$C$4:$I$34,'年間計画（曜日別）'!S6,Y$3)</f>
        <v>0</v>
      </c>
      <c r="Z6" s="81">
        <f>+INDEX('年間計画（月別）'!$C$4:$I$34,'年間計画（曜日別）'!S6,Z$3)</f>
        <v>0</v>
      </c>
      <c r="AA6" s="122">
        <v>8</v>
      </c>
      <c r="AB6" s="61">
        <f>+INDEX('年間計画（月別）'!$C$4:$I$34,'年間計画（曜日別）'!AA6,AB$3)</f>
        <v>0</v>
      </c>
      <c r="AC6" s="34">
        <f>+INDEX('年間計画（月別）'!$C$4:$I$34,'年間計画（曜日別）'!AA6,AC$3)</f>
        <v>0</v>
      </c>
      <c r="AD6" s="34">
        <f>+INDEX('年間計画（月別）'!$C$4:$I$34,'年間計画（曜日別）'!AA6,AD$3)</f>
        <v>0</v>
      </c>
      <c r="AE6" s="34">
        <f>+INDEX('年間計画（月別）'!$C$4:$I$34,'年間計画（曜日別）'!AA6,AE$3)</f>
        <v>0</v>
      </c>
      <c r="AF6" s="34">
        <f>+INDEX('年間計画（月別）'!$C$4:$I$34,'年間計画（曜日別）'!AA6,AF$3)</f>
        <v>0</v>
      </c>
      <c r="AG6" s="34">
        <f>+INDEX('年間計画（月別）'!$C$4:$I$34,'年間計画（曜日別）'!AA6,AG$3)</f>
        <v>0</v>
      </c>
      <c r="AH6" s="81">
        <f>+INDEX('年間計画（月別）'!$C$4:$I$34,'年間計画（曜日別）'!AA6,AH$3)</f>
        <v>0</v>
      </c>
      <c r="AI6" s="64">
        <v>9</v>
      </c>
      <c r="AJ6" s="61">
        <f>+INDEX('年間計画（月別）'!$C$4:$I$34,'年間計画（曜日別）'!AI6,AJ$3)</f>
        <v>0</v>
      </c>
      <c r="AK6" s="34">
        <f>+INDEX('年間計画（月別）'!$C$4:$I$34,'年間計画（曜日別）'!AI6,AK$3)</f>
        <v>0</v>
      </c>
      <c r="AL6" s="34">
        <f>+INDEX('年間計画（月別）'!$C$4:$I$34,'年間計画（曜日別）'!AI6,AL$3)</f>
        <v>0</v>
      </c>
      <c r="AM6" s="34">
        <f>+INDEX('年間計画（月別）'!$C$4:$I$34,'年間計画（曜日別）'!AI6,AM$3)</f>
        <v>0</v>
      </c>
      <c r="AN6" s="34">
        <f>+INDEX('年間計画（月別）'!$C$4:$I$34,'年間計画（曜日別）'!AI6,AN$3)</f>
        <v>0</v>
      </c>
      <c r="AO6" s="34">
        <f>+INDEX('年間計画（月別）'!$C$4:$I$34,'年間計画（曜日別）'!AI6,AO$3)</f>
        <v>0</v>
      </c>
      <c r="AP6" s="81">
        <f>+INDEX('年間計画（月別）'!$C$4:$I$34,'年間計画（曜日別）'!AI6,AP$3)</f>
        <v>0</v>
      </c>
      <c r="AQ6" s="64">
        <v>10</v>
      </c>
      <c r="AR6" s="61" t="str">
        <f>+INDEX('年間計画（月別）'!$C$4:$I$34,'年間計画（曜日別）'!AQ6,AR$3)</f>
        <v>-</v>
      </c>
      <c r="AS6" s="34" t="str">
        <f>+INDEX('年間計画（月別）'!$C$4:$I$34,'年間計画（曜日別）'!AQ6,AS$3)</f>
        <v>-</v>
      </c>
      <c r="AT6" s="34" t="str">
        <f>+INDEX('年間計画（月別）'!$C$4:$I$34,'年間計画（曜日別）'!AQ6,AT$3)</f>
        <v>-</v>
      </c>
      <c r="AU6" s="34" t="str">
        <f>+INDEX('年間計画（月別）'!$C$4:$I$34,'年間計画（曜日別）'!AQ6,AU$3)</f>
        <v>-</v>
      </c>
      <c r="AV6" s="34" t="str">
        <f>+INDEX('年間計画（月別）'!$C$4:$I$34,'年間計画（曜日別）'!AQ6,AV$3)</f>
        <v>-</v>
      </c>
      <c r="AW6" s="34" t="str">
        <f>+INDEX('年間計画（月別）'!$C$4:$I$34,'年間計画（曜日別）'!AQ6,AW$3)</f>
        <v>-</v>
      </c>
      <c r="AX6" s="81" t="str">
        <f>+INDEX('年間計画（月別）'!$C$4:$I$34,'年間計画（曜日別）'!AQ6,AX$3)</f>
        <v>-</v>
      </c>
      <c r="AY6" s="64">
        <v>11</v>
      </c>
      <c r="AZ6" s="61" t="str">
        <f>+INDEX('年間計画（月別）'!$C$4:$I$34,'年間計画（曜日別）'!AY6,AZ$3)</f>
        <v>-</v>
      </c>
      <c r="BA6" s="34" t="str">
        <f>+INDEX('年間計画（月別）'!$C$4:$I$34,'年間計画（曜日別）'!AY6,BA$3)</f>
        <v>-</v>
      </c>
      <c r="BB6" s="34" t="str">
        <f>+INDEX('年間計画（月別）'!$C$4:$I$34,'年間計画（曜日別）'!AY6,BB$3)</f>
        <v>-</v>
      </c>
      <c r="BC6" s="34" t="str">
        <f>+INDEX('年間計画（月別）'!$C$4:$I$34,'年間計画（曜日別）'!AY6,BC$3)</f>
        <v>-</v>
      </c>
      <c r="BD6" s="34" t="str">
        <f>+INDEX('年間計画（月別）'!$C$4:$I$34,'年間計画（曜日別）'!AY6,BD$3)</f>
        <v>-</v>
      </c>
      <c r="BE6" s="34" t="str">
        <f>+INDEX('年間計画（月別）'!$C$4:$I$34,'年間計画（曜日別）'!AY6,BE$3)</f>
        <v>-</v>
      </c>
      <c r="BF6" s="81" t="str">
        <f>+INDEX('年間計画（月別）'!$C$4:$I$34,'年間計画（曜日別）'!AY6,BF$3)</f>
        <v>-</v>
      </c>
      <c r="BG6" s="188"/>
      <c r="BK6" s="213">
        <f>BK5+7</f>
        <v>40276</v>
      </c>
      <c r="BL6" s="25">
        <f aca="true" t="shared" si="0" ref="BL6:BL58">DAY(BK6)</f>
        <v>8</v>
      </c>
      <c r="BM6" s="25" t="str">
        <f>TEXT(BK6,"aaa")</f>
        <v>木</v>
      </c>
      <c r="BN6" s="213">
        <f aca="true" t="shared" si="1" ref="BN6:BN58">BK6+1</f>
        <v>40277</v>
      </c>
      <c r="BO6" s="25">
        <f aca="true" t="shared" si="2" ref="BO6:BO58">DAY(BN6)</f>
        <v>9</v>
      </c>
      <c r="BP6" s="25" t="str">
        <f aca="true" t="shared" si="3" ref="BP6:BP58">TEXT(BN6,"aaa")</f>
        <v>金</v>
      </c>
      <c r="BQ6" s="213">
        <f aca="true" t="shared" si="4" ref="BQ6:BQ58">BN6+1</f>
        <v>40278</v>
      </c>
      <c r="BR6" s="25">
        <f aca="true" t="shared" si="5" ref="BR6:BR58">DAY(BQ6)</f>
        <v>10</v>
      </c>
      <c r="BS6" s="25" t="str">
        <f aca="true" t="shared" si="6" ref="BS6:BS58">TEXT(BQ6,"aaa")</f>
        <v>土</v>
      </c>
      <c r="BT6" s="213">
        <f aca="true" t="shared" si="7" ref="BT6:BT58">BQ6+1</f>
        <v>40279</v>
      </c>
      <c r="BU6" s="25">
        <f aca="true" t="shared" si="8" ref="BU6:BU58">DAY(BT6)</f>
        <v>11</v>
      </c>
      <c r="BV6" s="25" t="str">
        <f aca="true" t="shared" si="9" ref="BV6:BV58">TEXT(BT6,"aaa")</f>
        <v>日</v>
      </c>
      <c r="BW6" s="213">
        <f aca="true" t="shared" si="10" ref="BW6:BW58">BT6+1</f>
        <v>40280</v>
      </c>
      <c r="BX6" s="25">
        <f aca="true" t="shared" si="11" ref="BX6:BX58">DAY(BW6)</f>
        <v>12</v>
      </c>
      <c r="BY6" s="25" t="str">
        <f aca="true" t="shared" si="12" ref="BY6:BY58">TEXT(BW6,"aaa")</f>
        <v>月</v>
      </c>
      <c r="BZ6" s="213">
        <f aca="true" t="shared" si="13" ref="BZ6:BZ58">BW6+1</f>
        <v>40281</v>
      </c>
      <c r="CA6" s="25">
        <f aca="true" t="shared" si="14" ref="CA6:CA58">DAY(BZ6)</f>
        <v>13</v>
      </c>
      <c r="CB6" s="25" t="str">
        <f aca="true" t="shared" si="15" ref="CB6:CB58">TEXT(BZ6,"aaa")</f>
        <v>火</v>
      </c>
      <c r="CC6" s="213">
        <f aca="true" t="shared" si="16" ref="CC6:CC58">BZ6+1</f>
        <v>40282</v>
      </c>
      <c r="CD6" s="25">
        <f aca="true" t="shared" si="17" ref="CD6:CD58">DAY(CC6)</f>
        <v>14</v>
      </c>
      <c r="CE6" s="25" t="str">
        <f aca="true" t="shared" si="18" ref="CE6:CE58">TEXT(CC6,"aaa")</f>
        <v>水</v>
      </c>
    </row>
    <row r="7" spans="1:83" ht="15.75" customHeight="1">
      <c r="A7" s="207" t="s">
        <v>358</v>
      </c>
      <c r="B7" s="67">
        <v>3</v>
      </c>
      <c r="C7" s="73">
        <v>12</v>
      </c>
      <c r="D7" s="61">
        <f>+INDEX('年間計画（月別）'!$C$4:$I$34,'年間計画（曜日別）'!C7,D$3)</f>
        <v>0</v>
      </c>
      <c r="E7" s="34">
        <f>+INDEX('年間計画（月別）'!$C$4:$I$34,'年間計画（曜日別）'!C7,E$3)</f>
        <v>0</v>
      </c>
      <c r="F7" s="34">
        <f>+INDEX('年間計画（月別）'!$C$4:$I$34,'年間計画（曜日別）'!C7,F$3)</f>
        <v>0</v>
      </c>
      <c r="G7" s="34">
        <f>+INDEX('年間計画（月別）'!$C$4:$I$34,'年間計画（曜日別）'!C7,G$3)</f>
        <v>0</v>
      </c>
      <c r="H7" s="34">
        <f>+INDEX('年間計画（月別）'!$C$4:$I$34,'年間計画（曜日別）'!C7,H$3)</f>
        <v>0</v>
      </c>
      <c r="I7" s="34">
        <f>+INDEX('年間計画（月別）'!$C$4:$I$34,'年間計画（曜日別）'!C7,I$3)</f>
        <v>0</v>
      </c>
      <c r="J7" s="81">
        <f>+INDEX('年間計画（月別）'!$C$4:$I$34,'年間計画（曜日別）'!C7,J$3)</f>
        <v>0</v>
      </c>
      <c r="K7" s="122">
        <v>13</v>
      </c>
      <c r="L7" s="61">
        <f>+INDEX('年間計画（月別）'!$C$4:$I$34,'年間計画（曜日別）'!K7,L$3)</f>
        <v>0</v>
      </c>
      <c r="M7" s="34">
        <f>+INDEX('年間計画（月別）'!$C$4:$I$34,'年間計画（曜日別）'!K7,M$3)</f>
        <v>0</v>
      </c>
      <c r="N7" s="34">
        <f>+INDEX('年間計画（月別）'!$C$4:$I$34,'年間計画（曜日別）'!K7,N$3)</f>
        <v>0</v>
      </c>
      <c r="O7" s="34">
        <f>+INDEX('年間計画（月別）'!$C$4:$I$34,'年間計画（曜日別）'!K7,O$3)</f>
        <v>0</v>
      </c>
      <c r="P7" s="34">
        <f>+INDEX('年間計画（月別）'!$C$4:$I$34,'年間計画（曜日別）'!K7,P$3)</f>
        <v>0</v>
      </c>
      <c r="Q7" s="34">
        <f>+INDEX('年間計画（月別）'!$C$4:$I$34,'年間計画（曜日別）'!K7,Q$3)</f>
        <v>0</v>
      </c>
      <c r="R7" s="81">
        <f>+INDEX('年間計画（月別）'!$C$4:$I$34,'年間計画（曜日別）'!K7,R$3)</f>
        <v>0</v>
      </c>
      <c r="S7" s="122">
        <v>14</v>
      </c>
      <c r="T7" s="61">
        <f>+INDEX('年間計画（月別）'!$C$4:$I$34,'年間計画（曜日別）'!S7,T$3)</f>
        <v>0</v>
      </c>
      <c r="U7" s="34">
        <f>+INDEX('年間計画（月別）'!$C$4:$I$34,'年間計画（曜日別）'!S7,U$3)</f>
        <v>0</v>
      </c>
      <c r="V7" s="34">
        <f>+INDEX('年間計画（月別）'!$C$4:$I$34,'年間計画（曜日別）'!S7,V$3)</f>
        <v>0</v>
      </c>
      <c r="W7" s="34">
        <f>+INDEX('年間計画（月別）'!$C$4:$I$34,'年間計画（曜日別）'!S7,W$3)</f>
        <v>0</v>
      </c>
      <c r="X7" s="34">
        <f>+INDEX('年間計画（月別）'!$C$4:$I$34,'年間計画（曜日別）'!S7,X$3)</f>
        <v>0</v>
      </c>
      <c r="Y7" s="34">
        <f>+INDEX('年間計画（月別）'!$C$4:$I$34,'年間計画（曜日別）'!S7,Y$3)</f>
        <v>0</v>
      </c>
      <c r="Z7" s="81">
        <f>+INDEX('年間計画（月別）'!$C$4:$I$34,'年間計画（曜日別）'!S7,Z$3)</f>
        <v>0</v>
      </c>
      <c r="AA7" s="122">
        <v>15</v>
      </c>
      <c r="AB7" s="61">
        <f>+INDEX('年間計画（月別）'!$C$4:$I$34,'年間計画（曜日別）'!AA7,AB$3)</f>
        <v>0</v>
      </c>
      <c r="AC7" s="34">
        <f>+INDEX('年間計画（月別）'!$C$4:$I$34,'年間計画（曜日別）'!AA7,AC$3)</f>
        <v>0</v>
      </c>
      <c r="AD7" s="34">
        <f>+INDEX('年間計画（月別）'!$C$4:$I$34,'年間計画（曜日別）'!AA7,AD$3)</f>
        <v>0</v>
      </c>
      <c r="AE7" s="34">
        <f>+INDEX('年間計画（月別）'!$C$4:$I$34,'年間計画（曜日別）'!AA7,AE$3)</f>
        <v>0</v>
      </c>
      <c r="AF7" s="34">
        <f>+INDEX('年間計画（月別）'!$C$4:$I$34,'年間計画（曜日別）'!AA7,AF$3)</f>
        <v>0</v>
      </c>
      <c r="AG7" s="34">
        <f>+INDEX('年間計画（月別）'!$C$4:$I$34,'年間計画（曜日別）'!AA7,AG$3)</f>
        <v>0</v>
      </c>
      <c r="AH7" s="81">
        <f>+INDEX('年間計画（月別）'!$C$4:$I$34,'年間計画（曜日別）'!AA7,AH$3)</f>
        <v>0</v>
      </c>
      <c r="AI7" s="64">
        <v>16</v>
      </c>
      <c r="AJ7" s="61">
        <f>+INDEX('年間計画（月別）'!$C$4:$I$34,'年間計画（曜日別）'!AI7,AJ$3)</f>
        <v>0</v>
      </c>
      <c r="AK7" s="34">
        <f>+INDEX('年間計画（月別）'!$C$4:$I$34,'年間計画（曜日別）'!AI7,AK$3)</f>
        <v>0</v>
      </c>
      <c r="AL7" s="34">
        <f>+INDEX('年間計画（月別）'!$C$4:$I$34,'年間計画（曜日別）'!AI7,AL$3)</f>
        <v>0</v>
      </c>
      <c r="AM7" s="34">
        <f>+INDEX('年間計画（月別）'!$C$4:$I$34,'年間計画（曜日別）'!AI7,AM$3)</f>
        <v>0</v>
      </c>
      <c r="AN7" s="34">
        <f>+INDEX('年間計画（月別）'!$C$4:$I$34,'年間計画（曜日別）'!AI7,AN$3)</f>
        <v>0</v>
      </c>
      <c r="AO7" s="34">
        <f>+INDEX('年間計画（月別）'!$C$4:$I$34,'年間計画（曜日別）'!AI7,AO$3)</f>
        <v>0</v>
      </c>
      <c r="AP7" s="81">
        <f>+INDEX('年間計画（月別）'!$C$4:$I$34,'年間計画（曜日別）'!AI7,AP$3)</f>
        <v>0</v>
      </c>
      <c r="AQ7" s="64">
        <v>17</v>
      </c>
      <c r="AR7" s="61" t="str">
        <f>+INDEX('年間計画（月別）'!$C$4:$I$34,'年間計画（曜日別）'!AQ7,AR$3)</f>
        <v>-</v>
      </c>
      <c r="AS7" s="34" t="str">
        <f>+INDEX('年間計画（月別）'!$C$4:$I$34,'年間計画（曜日別）'!AQ7,AS$3)</f>
        <v>-</v>
      </c>
      <c r="AT7" s="34" t="str">
        <f>+INDEX('年間計画（月別）'!$C$4:$I$34,'年間計画（曜日別）'!AQ7,AT$3)</f>
        <v>-</v>
      </c>
      <c r="AU7" s="34" t="str">
        <f>+INDEX('年間計画（月別）'!$C$4:$I$34,'年間計画（曜日別）'!AQ7,AU$3)</f>
        <v>-</v>
      </c>
      <c r="AV7" s="34" t="str">
        <f>+INDEX('年間計画（月別）'!$C$4:$I$34,'年間計画（曜日別）'!AQ7,AV$3)</f>
        <v>-</v>
      </c>
      <c r="AW7" s="34" t="str">
        <f>+INDEX('年間計画（月別）'!$C$4:$I$34,'年間計画（曜日別）'!AQ7,AW$3)</f>
        <v>-</v>
      </c>
      <c r="AX7" s="81" t="str">
        <f>+INDEX('年間計画（月別）'!$C$4:$I$34,'年間計画（曜日別）'!AQ7,AX$3)</f>
        <v>-</v>
      </c>
      <c r="AY7" s="64">
        <v>18</v>
      </c>
      <c r="AZ7" s="61" t="str">
        <f>+INDEX('年間計画（月別）'!$C$4:$I$34,'年間計画（曜日別）'!AY7,AZ$3)</f>
        <v>-</v>
      </c>
      <c r="BA7" s="34" t="str">
        <f>+INDEX('年間計画（月別）'!$C$4:$I$34,'年間計画（曜日別）'!AY7,BA$3)</f>
        <v>-</v>
      </c>
      <c r="BB7" s="34" t="str">
        <f>+INDEX('年間計画（月別）'!$C$4:$I$34,'年間計画（曜日別）'!AY7,BB$3)</f>
        <v>-</v>
      </c>
      <c r="BC7" s="34" t="str">
        <f>+INDEX('年間計画（月別）'!$C$4:$I$34,'年間計画（曜日別）'!AY7,BC$3)</f>
        <v>-</v>
      </c>
      <c r="BD7" s="34" t="str">
        <f>+INDEX('年間計画（月別）'!$C$4:$I$34,'年間計画（曜日別）'!AY7,BD$3)</f>
        <v>-</v>
      </c>
      <c r="BE7" s="34" t="str">
        <f>+INDEX('年間計画（月別）'!$C$4:$I$34,'年間計画（曜日別）'!AY7,BE$3)</f>
        <v>-</v>
      </c>
      <c r="BF7" s="81" t="str">
        <f>+INDEX('年間計画（月別）'!$C$4:$I$34,'年間計画（曜日別）'!AY7,BF$3)</f>
        <v>-</v>
      </c>
      <c r="BG7" s="188"/>
      <c r="BK7" s="213">
        <f aca="true" t="shared" si="19" ref="BK7:BK58">BK6+7</f>
        <v>40283</v>
      </c>
      <c r="BL7" s="25">
        <f t="shared" si="0"/>
        <v>15</v>
      </c>
      <c r="BM7" s="25" t="str">
        <f aca="true" t="shared" si="20" ref="BM7:BM58">TEXT(BK7,"aaa")</f>
        <v>木</v>
      </c>
      <c r="BN7" s="213">
        <f t="shared" si="1"/>
        <v>40284</v>
      </c>
      <c r="BO7" s="25">
        <f t="shared" si="2"/>
        <v>16</v>
      </c>
      <c r="BP7" s="25" t="str">
        <f t="shared" si="3"/>
        <v>金</v>
      </c>
      <c r="BQ7" s="213">
        <f t="shared" si="4"/>
        <v>40285</v>
      </c>
      <c r="BR7" s="25">
        <f t="shared" si="5"/>
        <v>17</v>
      </c>
      <c r="BS7" s="25" t="str">
        <f t="shared" si="6"/>
        <v>土</v>
      </c>
      <c r="BT7" s="213">
        <f t="shared" si="7"/>
        <v>40286</v>
      </c>
      <c r="BU7" s="25">
        <f t="shared" si="8"/>
        <v>18</v>
      </c>
      <c r="BV7" s="25" t="str">
        <f t="shared" si="9"/>
        <v>日</v>
      </c>
      <c r="BW7" s="213">
        <f t="shared" si="10"/>
        <v>40287</v>
      </c>
      <c r="BX7" s="25">
        <f t="shared" si="11"/>
        <v>19</v>
      </c>
      <c r="BY7" s="25" t="str">
        <f t="shared" si="12"/>
        <v>月</v>
      </c>
      <c r="BZ7" s="213">
        <f t="shared" si="13"/>
        <v>40288</v>
      </c>
      <c r="CA7" s="25">
        <f t="shared" si="14"/>
        <v>20</v>
      </c>
      <c r="CB7" s="25" t="str">
        <f t="shared" si="15"/>
        <v>火</v>
      </c>
      <c r="CC7" s="213">
        <f t="shared" si="16"/>
        <v>40289</v>
      </c>
      <c r="CD7" s="25">
        <f t="shared" si="17"/>
        <v>21</v>
      </c>
      <c r="CE7" s="25" t="str">
        <f t="shared" si="18"/>
        <v>水</v>
      </c>
    </row>
    <row r="8" spans="1:83" ht="15.75" customHeight="1" thickBot="1">
      <c r="A8" s="207"/>
      <c r="B8" s="62">
        <v>4</v>
      </c>
      <c r="C8" s="73">
        <v>19</v>
      </c>
      <c r="D8" s="61">
        <f>+INDEX('年間計画（月別）'!$C$4:$I$34,'年間計画（曜日別）'!C8,D$3)</f>
        <v>0</v>
      </c>
      <c r="E8" s="34">
        <f>+INDEX('年間計画（月別）'!$C$4:$I$34,'年間計画（曜日別）'!C8,E$3)</f>
        <v>0</v>
      </c>
      <c r="F8" s="34">
        <f>+INDEX('年間計画（月別）'!$C$4:$I$34,'年間計画（曜日別）'!C8,F$3)</f>
        <v>0</v>
      </c>
      <c r="G8" s="34">
        <f>+INDEX('年間計画（月別）'!$C$4:$I$34,'年間計画（曜日別）'!C8,G$3)</f>
        <v>0</v>
      </c>
      <c r="H8" s="34">
        <f>+INDEX('年間計画（月別）'!$C$4:$I$34,'年間計画（曜日別）'!C8,H$3)</f>
        <v>0</v>
      </c>
      <c r="I8" s="34">
        <f>+INDEX('年間計画（月別）'!$C$4:$I$34,'年間計画（曜日別）'!C8,I$3)</f>
        <v>0</v>
      </c>
      <c r="J8" s="81">
        <f>+INDEX('年間計画（月別）'!$C$4:$I$34,'年間計画（曜日別）'!C8,J$3)</f>
        <v>0</v>
      </c>
      <c r="K8" s="122">
        <v>20</v>
      </c>
      <c r="L8" s="61">
        <f>+INDEX('年間計画（月別）'!$C$4:$I$34,'年間計画（曜日別）'!K8,L$3)</f>
        <v>0</v>
      </c>
      <c r="M8" s="34">
        <f>+INDEX('年間計画（月別）'!$C$4:$I$34,'年間計画（曜日別）'!K8,M$3)</f>
        <v>0</v>
      </c>
      <c r="N8" s="34">
        <f>+INDEX('年間計画（月別）'!$C$4:$I$34,'年間計画（曜日別）'!K8,N$3)</f>
        <v>0</v>
      </c>
      <c r="O8" s="34">
        <f>+INDEX('年間計画（月別）'!$C$4:$I$34,'年間計画（曜日別）'!K8,O$3)</f>
        <v>0</v>
      </c>
      <c r="P8" s="34">
        <f>+INDEX('年間計画（月別）'!$C$4:$I$34,'年間計画（曜日別）'!K8,P$3)</f>
        <v>0</v>
      </c>
      <c r="Q8" s="34">
        <f>+INDEX('年間計画（月別）'!$C$4:$I$34,'年間計画（曜日別）'!K8,Q$3)</f>
        <v>0</v>
      </c>
      <c r="R8" s="81">
        <f>+INDEX('年間計画（月別）'!$C$4:$I$34,'年間計画（曜日別）'!K8,R$3)</f>
        <v>0</v>
      </c>
      <c r="S8" s="122">
        <v>21</v>
      </c>
      <c r="T8" s="61">
        <f>+INDEX('年間計画（月別）'!$C$4:$I$34,'年間計画（曜日別）'!S8,T$3)</f>
        <v>0</v>
      </c>
      <c r="U8" s="34">
        <f>+INDEX('年間計画（月別）'!$C$4:$I$34,'年間計画（曜日別）'!S8,U$3)</f>
        <v>0</v>
      </c>
      <c r="V8" s="34">
        <f>+INDEX('年間計画（月別）'!$C$4:$I$34,'年間計画（曜日別）'!S8,V$3)</f>
        <v>0</v>
      </c>
      <c r="W8" s="34">
        <f>+INDEX('年間計画（月別）'!$C$4:$I$34,'年間計画（曜日別）'!S8,W$3)</f>
        <v>0</v>
      </c>
      <c r="X8" s="34">
        <f>+INDEX('年間計画（月別）'!$C$4:$I$34,'年間計画（曜日別）'!S8,X$3)</f>
        <v>0</v>
      </c>
      <c r="Y8" s="34">
        <f>+INDEX('年間計画（月別）'!$C$4:$I$34,'年間計画（曜日別）'!S8,Y$3)</f>
        <v>0</v>
      </c>
      <c r="Z8" s="81">
        <f>+INDEX('年間計画（月別）'!$C$4:$I$34,'年間計画（曜日別）'!S8,Z$3)</f>
        <v>0</v>
      </c>
      <c r="AA8" s="122">
        <v>22</v>
      </c>
      <c r="AB8" s="61">
        <f>+INDEX('年間計画（月別）'!$C$4:$I$34,'年間計画（曜日別）'!AA8,AB$3)</f>
        <v>0</v>
      </c>
      <c r="AC8" s="34">
        <f>+INDEX('年間計画（月別）'!$C$4:$I$34,'年間計画（曜日別）'!AA8,AC$3)</f>
        <v>0</v>
      </c>
      <c r="AD8" s="34">
        <f>+INDEX('年間計画（月別）'!$C$4:$I$34,'年間計画（曜日別）'!AA8,AD$3)</f>
        <v>0</v>
      </c>
      <c r="AE8" s="34">
        <f>+INDEX('年間計画（月別）'!$C$4:$I$34,'年間計画（曜日別）'!AA8,AE$3)</f>
        <v>0</v>
      </c>
      <c r="AF8" s="34">
        <f>+INDEX('年間計画（月別）'!$C$4:$I$34,'年間計画（曜日別）'!AA8,AF$3)</f>
        <v>0</v>
      </c>
      <c r="AG8" s="34">
        <f>+INDEX('年間計画（月別）'!$C$4:$I$34,'年間計画（曜日別）'!AA8,AG$3)</f>
        <v>0</v>
      </c>
      <c r="AH8" s="81">
        <f>+INDEX('年間計画（月別）'!$C$4:$I$34,'年間計画（曜日別）'!AA8,AH$3)</f>
        <v>0</v>
      </c>
      <c r="AI8" s="64">
        <v>23</v>
      </c>
      <c r="AJ8" s="61">
        <f>+INDEX('年間計画（月別）'!$C$4:$I$34,'年間計画（曜日別）'!AI8,AJ$3)</f>
        <v>0</v>
      </c>
      <c r="AK8" s="34">
        <f>+INDEX('年間計画（月別）'!$C$4:$I$34,'年間計画（曜日別）'!AI8,AK$3)</f>
        <v>0</v>
      </c>
      <c r="AL8" s="34">
        <f>+INDEX('年間計画（月別）'!$C$4:$I$34,'年間計画（曜日別）'!AI8,AL$3)</f>
        <v>0</v>
      </c>
      <c r="AM8" s="34">
        <f>+INDEX('年間計画（月別）'!$C$4:$I$34,'年間計画（曜日別）'!AI8,AM$3)</f>
        <v>0</v>
      </c>
      <c r="AN8" s="34">
        <f>+INDEX('年間計画（月別）'!$C$4:$I$34,'年間計画（曜日別）'!AI8,AN$3)</f>
        <v>0</v>
      </c>
      <c r="AO8" s="34">
        <f>+INDEX('年間計画（月別）'!$C$4:$I$34,'年間計画（曜日別）'!AI8,AO$3)</f>
        <v>0</v>
      </c>
      <c r="AP8" s="81">
        <f>+INDEX('年間計画（月別）'!$C$4:$I$34,'年間計画（曜日別）'!AI8,AP$3)</f>
        <v>0</v>
      </c>
      <c r="AQ8" s="197">
        <v>24</v>
      </c>
      <c r="AR8" s="41" t="str">
        <f>+INDEX('年間計画（月別）'!$C$4:$I$34,'年間計画（曜日別）'!AQ8,AR$3)</f>
        <v>-</v>
      </c>
      <c r="AS8" s="7" t="str">
        <f>+INDEX('年間計画（月別）'!$C$4:$I$34,'年間計画（曜日別）'!AQ8,AS$3)</f>
        <v>-</v>
      </c>
      <c r="AT8" s="7" t="str">
        <f>+INDEX('年間計画（月別）'!$C$4:$I$34,'年間計画（曜日別）'!AQ8,AT$3)</f>
        <v>-</v>
      </c>
      <c r="AU8" s="7" t="str">
        <f>+INDEX('年間計画（月別）'!$C$4:$I$34,'年間計画（曜日別）'!AQ8,AU$3)</f>
        <v>-</v>
      </c>
      <c r="AV8" s="7" t="str">
        <f>+INDEX('年間計画（月別）'!$C$4:$I$34,'年間計画（曜日別）'!AQ8,AV$3)</f>
        <v>-</v>
      </c>
      <c r="AW8" s="7" t="str">
        <f>+INDEX('年間計画（月別）'!$C$4:$I$34,'年間計画（曜日別）'!AQ8,AW$3)</f>
        <v>-</v>
      </c>
      <c r="AX8" s="42" t="str">
        <f>+INDEX('年間計画（月別）'!$C$4:$I$34,'年間計画（曜日別）'!AQ8,AX$3)</f>
        <v>-</v>
      </c>
      <c r="AY8" s="197">
        <v>25</v>
      </c>
      <c r="AZ8" s="41" t="str">
        <f>+INDEX('年間計画（月別）'!$C$4:$I$34,'年間計画（曜日別）'!AY8,AZ$3)</f>
        <v>-</v>
      </c>
      <c r="BA8" s="7" t="str">
        <f>+INDEX('年間計画（月別）'!$C$4:$I$34,'年間計画（曜日別）'!AY8,BA$3)</f>
        <v>-</v>
      </c>
      <c r="BB8" s="7" t="str">
        <f>+INDEX('年間計画（月別）'!$C$4:$I$34,'年間計画（曜日別）'!AY8,BB$3)</f>
        <v>-</v>
      </c>
      <c r="BC8" s="7" t="str">
        <f>+INDEX('年間計画（月別）'!$C$4:$I$34,'年間計画（曜日別）'!AY8,BC$3)</f>
        <v>-</v>
      </c>
      <c r="BD8" s="7" t="str">
        <f>+INDEX('年間計画（月別）'!$C$4:$I$34,'年間計画（曜日別）'!AY8,BD$3)</f>
        <v>-</v>
      </c>
      <c r="BE8" s="7" t="str">
        <f>+INDEX('年間計画（月別）'!$C$4:$I$34,'年間計画（曜日別）'!AY8,BE$3)</f>
        <v>-</v>
      </c>
      <c r="BF8" s="42" t="str">
        <f>+INDEX('年間計画（月別）'!$C$4:$I$34,'年間計画（曜日別）'!AY8,BF$3)</f>
        <v>-</v>
      </c>
      <c r="BG8" s="218"/>
      <c r="BK8" s="213">
        <f t="shared" si="19"/>
        <v>40290</v>
      </c>
      <c r="BL8" s="25">
        <f t="shared" si="0"/>
        <v>22</v>
      </c>
      <c r="BM8" s="25" t="str">
        <f t="shared" si="20"/>
        <v>木</v>
      </c>
      <c r="BN8" s="213">
        <f t="shared" si="1"/>
        <v>40291</v>
      </c>
      <c r="BO8" s="25">
        <f t="shared" si="2"/>
        <v>23</v>
      </c>
      <c r="BP8" s="25" t="str">
        <f t="shared" si="3"/>
        <v>金</v>
      </c>
      <c r="BQ8" s="213">
        <f t="shared" si="4"/>
        <v>40292</v>
      </c>
      <c r="BR8" s="25">
        <f t="shared" si="5"/>
        <v>24</v>
      </c>
      <c r="BS8" s="25" t="str">
        <f t="shared" si="6"/>
        <v>土</v>
      </c>
      <c r="BT8" s="213">
        <f t="shared" si="7"/>
        <v>40293</v>
      </c>
      <c r="BU8" s="25">
        <f t="shared" si="8"/>
        <v>25</v>
      </c>
      <c r="BV8" s="25" t="str">
        <f t="shared" si="9"/>
        <v>日</v>
      </c>
      <c r="BW8" s="213">
        <f t="shared" si="10"/>
        <v>40294</v>
      </c>
      <c r="BX8" s="25">
        <f t="shared" si="11"/>
        <v>26</v>
      </c>
      <c r="BY8" s="25" t="str">
        <f t="shared" si="12"/>
        <v>月</v>
      </c>
      <c r="BZ8" s="213">
        <f t="shared" si="13"/>
        <v>40295</v>
      </c>
      <c r="CA8" s="25">
        <f t="shared" si="14"/>
        <v>27</v>
      </c>
      <c r="CB8" s="25" t="str">
        <f t="shared" si="15"/>
        <v>火</v>
      </c>
      <c r="CC8" s="213">
        <f t="shared" si="16"/>
        <v>40296</v>
      </c>
      <c r="CD8" s="25">
        <f t="shared" si="17"/>
        <v>28</v>
      </c>
      <c r="CE8" s="25" t="str">
        <f t="shared" si="18"/>
        <v>水</v>
      </c>
    </row>
    <row r="9" spans="1:83" ht="15.75" customHeight="1" thickBot="1">
      <c r="A9" s="208"/>
      <c r="B9" s="219">
        <v>5</v>
      </c>
      <c r="C9" s="220">
        <v>26</v>
      </c>
      <c r="D9" s="41">
        <f>+INDEX('年間計画（月別）'!$C$4:$I$34,'年間計画（曜日別）'!C9,D$3)</f>
        <v>0</v>
      </c>
      <c r="E9" s="7">
        <f>+INDEX('年間計画（月別）'!$C$4:$I$34,'年間計画（曜日別）'!C9,E$3)</f>
        <v>0</v>
      </c>
      <c r="F9" s="7">
        <f>+INDEX('年間計画（月別）'!$C$4:$I$34,'年間計画（曜日別）'!C9,F$3)</f>
        <v>0</v>
      </c>
      <c r="G9" s="7">
        <f>+INDEX('年間計画（月別）'!$C$4:$I$34,'年間計画（曜日別）'!C9,G$3)</f>
        <v>0</v>
      </c>
      <c r="H9" s="7">
        <f>+INDEX('年間計画（月別）'!$C$4:$I$34,'年間計画（曜日別）'!C9,H$3)</f>
        <v>0</v>
      </c>
      <c r="I9" s="7">
        <f>+INDEX('年間計画（月別）'!$C$4:$I$34,'年間計画（曜日別）'!C9,I$3)</f>
        <v>0</v>
      </c>
      <c r="J9" s="42">
        <f>+INDEX('年間計画（月別）'!$C$4:$I$34,'年間計画（曜日別）'!C9,J$3)</f>
        <v>0</v>
      </c>
      <c r="K9" s="211">
        <v>27</v>
      </c>
      <c r="L9" s="41">
        <f>+INDEX('年間計画（月別）'!$C$4:$I$34,'年間計画（曜日別）'!K9,L$3)</f>
        <v>0</v>
      </c>
      <c r="M9" s="7">
        <f>+INDEX('年間計画（月別）'!$C$4:$I$34,'年間計画（曜日別）'!K9,M$3)</f>
        <v>0</v>
      </c>
      <c r="N9" s="7">
        <f>+INDEX('年間計画（月別）'!$C$4:$I$34,'年間計画（曜日別）'!K9,N$3)</f>
        <v>0</v>
      </c>
      <c r="O9" s="7">
        <f>+INDEX('年間計画（月別）'!$C$4:$I$34,'年間計画（曜日別）'!K9,O$3)</f>
        <v>0</v>
      </c>
      <c r="P9" s="7">
        <f>+INDEX('年間計画（月別）'!$C$4:$I$34,'年間計画（曜日別）'!K9,P$3)</f>
        <v>0</v>
      </c>
      <c r="Q9" s="7">
        <f>+INDEX('年間計画（月別）'!$C$4:$I$34,'年間計画（曜日別）'!K9,Q$3)</f>
        <v>0</v>
      </c>
      <c r="R9" s="42">
        <f>+INDEX('年間計画（月別）'!$C$4:$I$34,'年間計画（曜日別）'!K9,R$3)</f>
        <v>0</v>
      </c>
      <c r="S9" s="211">
        <v>28</v>
      </c>
      <c r="T9" s="41">
        <f>+INDEX('年間計画（月別）'!$C$4:$I$34,'年間計画（曜日別）'!S9,T$3)</f>
        <v>0</v>
      </c>
      <c r="U9" s="7">
        <f>+INDEX('年間計画（月別）'!$C$4:$I$34,'年間計画（曜日別）'!S9,U$3)</f>
        <v>0</v>
      </c>
      <c r="V9" s="7">
        <f>+INDEX('年間計画（月別）'!$C$4:$I$34,'年間計画（曜日別）'!S9,V$3)</f>
        <v>0</v>
      </c>
      <c r="W9" s="7">
        <f>+INDEX('年間計画（月別）'!$C$4:$I$34,'年間計画（曜日別）'!S9,W$3)</f>
        <v>0</v>
      </c>
      <c r="X9" s="7">
        <f>+INDEX('年間計画（月別）'!$C$4:$I$34,'年間計画（曜日別）'!S9,X$3)</f>
        <v>0</v>
      </c>
      <c r="Y9" s="7">
        <f>+INDEX('年間計画（月別）'!$C$4:$I$34,'年間計画（曜日別）'!S9,Y$3)</f>
        <v>0</v>
      </c>
      <c r="Z9" s="42">
        <f>+INDEX('年間計画（月別）'!$C$4:$I$34,'年間計画（曜日別）'!S9,Z$3)</f>
        <v>0</v>
      </c>
      <c r="AA9" s="211">
        <v>29</v>
      </c>
      <c r="AB9" s="41" t="str">
        <f>+INDEX('年間計画（月別）'!$C$4:$I$34,'年間計画（曜日別）'!AA9,AB$3)</f>
        <v>-</v>
      </c>
      <c r="AC9" s="7" t="str">
        <f>+INDEX('年間計画（月別）'!$C$4:$I$34,'年間計画（曜日別）'!AA9,AC$3)</f>
        <v>-</v>
      </c>
      <c r="AD9" s="7" t="str">
        <f>+INDEX('年間計画（月別）'!$C$4:$I$34,'年間計画（曜日別）'!AA9,AD$3)</f>
        <v>-</v>
      </c>
      <c r="AE9" s="7" t="str">
        <f>+INDEX('年間計画（月別）'!$C$4:$I$34,'年間計画（曜日別）'!AA9,AE$3)</f>
        <v>-</v>
      </c>
      <c r="AF9" s="7" t="str">
        <f>+INDEX('年間計画（月別）'!$C$4:$I$34,'年間計画（曜日別）'!AA9,AF$3)</f>
        <v>-</v>
      </c>
      <c r="AG9" s="7" t="str">
        <f>+INDEX('年間計画（月別）'!$C$4:$I$34,'年間計画（曜日別）'!AA9,AG$3)</f>
        <v>-</v>
      </c>
      <c r="AH9" s="42" t="str">
        <f>+INDEX('年間計画（月別）'!$C$4:$I$34,'年間計画（曜日別）'!AA9,AH$3)</f>
        <v>-</v>
      </c>
      <c r="AI9" s="197">
        <v>30</v>
      </c>
      <c r="AJ9" s="41">
        <f>+INDEX('年間計画（月別）'!$C$4:$I$34,'年間計画（曜日別）'!AI9,AJ$3)</f>
        <v>0</v>
      </c>
      <c r="AK9" s="7">
        <f>+INDEX('年間計画（月別）'!$C$4:$I$34,'年間計画（曜日別）'!AI9,AK$3)</f>
        <v>0</v>
      </c>
      <c r="AL9" s="7">
        <f>+INDEX('年間計画（月別）'!$C$4:$I$34,'年間計画（曜日別）'!AI9,AL$3)</f>
        <v>0</v>
      </c>
      <c r="AM9" s="7">
        <f>+INDEX('年間計画（月別）'!$C$4:$I$34,'年間計画（曜日別）'!AI9,AM$3)</f>
        <v>0</v>
      </c>
      <c r="AN9" s="7">
        <f>+INDEX('年間計画（月別）'!$C$4:$I$34,'年間計画（曜日別）'!AI9,AN$3)</f>
        <v>0</v>
      </c>
      <c r="AO9" s="7">
        <f>+INDEX('年間計画（月別）'!$C$4:$I$34,'年間計画（曜日別）'!AI9,AO$3)</f>
        <v>0</v>
      </c>
      <c r="AP9" s="42">
        <f>+INDEX('年間計画（月別）'!$C$4:$I$34,'年間計画（曜日別）'!AI9,AP$3)</f>
        <v>0</v>
      </c>
      <c r="AQ9" s="68">
        <v>1</v>
      </c>
      <c r="AR9" s="214" t="str">
        <f>+INDEX('年間計画（月別）'!$M$4:$S$34,'年間計画（曜日別）'!AQ9,AR$3)</f>
        <v>-</v>
      </c>
      <c r="AS9" s="215" t="str">
        <f>+INDEX('年間計画（月別）'!$M$4:$S$34,'年間計画（曜日別）'!AQ9,AS$3)</f>
        <v>-</v>
      </c>
      <c r="AT9" s="215" t="str">
        <f>+INDEX('年間計画（月別）'!$M$4:$S$34,'年間計画（曜日別）'!AQ9,AT$3)</f>
        <v>-</v>
      </c>
      <c r="AU9" s="215" t="str">
        <f>+INDEX('年間計画（月別）'!$M$4:$S$34,'年間計画（曜日別）'!AQ9,AU$3)</f>
        <v>-</v>
      </c>
      <c r="AV9" s="215" t="str">
        <f>+INDEX('年間計画（月別）'!$M$4:$S$34,'年間計画（曜日別）'!AQ9,AV$3)</f>
        <v>-</v>
      </c>
      <c r="AW9" s="215" t="str">
        <f>+INDEX('年間計画（月別）'!$M$4:$S$34,'年間計画（曜日別）'!AQ9,AW$3)</f>
        <v>-</v>
      </c>
      <c r="AX9" s="216" t="str">
        <f>+INDEX('年間計画（月別）'!$M$4:$S$34,'年間計画（曜日別）'!AQ9,AX$3)</f>
        <v>-</v>
      </c>
      <c r="AY9" s="68">
        <v>2</v>
      </c>
      <c r="AZ9" s="214" t="str">
        <f>+INDEX('年間計画（月別）'!$M$4:$S$34,'年間計画（曜日別）'!AY9,AZ$3)</f>
        <v>-</v>
      </c>
      <c r="BA9" s="215" t="str">
        <f>+INDEX('年間計画（月別）'!$M$4:$S$34,'年間計画（曜日別）'!AY9,BA$3)</f>
        <v>-</v>
      </c>
      <c r="BB9" s="215" t="str">
        <f>+INDEX('年間計画（月別）'!$M$4:$S$34,'年間計画（曜日別）'!AY9,BB$3)</f>
        <v>-</v>
      </c>
      <c r="BC9" s="215" t="str">
        <f>+INDEX('年間計画（月別）'!$M$4:$S$34,'年間計画（曜日別）'!AY9,BC$3)</f>
        <v>-</v>
      </c>
      <c r="BD9" s="215" t="str">
        <f>+INDEX('年間計画（月別）'!$M$4:$S$34,'年間計画（曜日別）'!AY9,BD$3)</f>
        <v>-</v>
      </c>
      <c r="BE9" s="215" t="str">
        <f>+INDEX('年間計画（月別）'!$M$4:$S$34,'年間計画（曜日別）'!AY9,BE$3)</f>
        <v>-</v>
      </c>
      <c r="BF9" s="216" t="str">
        <f>+INDEX('年間計画（月別）'!$M$4:$S$34,'年間計画（曜日別）'!AY9,BF$3)</f>
        <v>-</v>
      </c>
      <c r="BG9" s="217"/>
      <c r="BK9" s="213">
        <f t="shared" si="19"/>
        <v>40297</v>
      </c>
      <c r="BL9" s="25">
        <f t="shared" si="0"/>
        <v>29</v>
      </c>
      <c r="BM9" s="25" t="str">
        <f t="shared" si="20"/>
        <v>木</v>
      </c>
      <c r="BN9" s="213">
        <f t="shared" si="1"/>
        <v>40298</v>
      </c>
      <c r="BO9" s="25">
        <f t="shared" si="2"/>
        <v>30</v>
      </c>
      <c r="BP9" s="25" t="str">
        <f t="shared" si="3"/>
        <v>金</v>
      </c>
      <c r="BQ9" s="213">
        <f t="shared" si="4"/>
        <v>40299</v>
      </c>
      <c r="BR9" s="25">
        <f t="shared" si="5"/>
        <v>1</v>
      </c>
      <c r="BS9" s="25" t="str">
        <f t="shared" si="6"/>
        <v>土</v>
      </c>
      <c r="BT9" s="213">
        <f t="shared" si="7"/>
        <v>40300</v>
      </c>
      <c r="BU9" s="25">
        <f t="shared" si="8"/>
        <v>2</v>
      </c>
      <c r="BV9" s="25" t="str">
        <f t="shared" si="9"/>
        <v>日</v>
      </c>
      <c r="BW9" s="213">
        <f t="shared" si="10"/>
        <v>40301</v>
      </c>
      <c r="BX9" s="25">
        <f t="shared" si="11"/>
        <v>3</v>
      </c>
      <c r="BY9" s="25" t="str">
        <f t="shared" si="12"/>
        <v>月</v>
      </c>
      <c r="BZ9" s="213">
        <f t="shared" si="13"/>
        <v>40302</v>
      </c>
      <c r="CA9" s="25">
        <f t="shared" si="14"/>
        <v>4</v>
      </c>
      <c r="CB9" s="25" t="str">
        <f t="shared" si="15"/>
        <v>火</v>
      </c>
      <c r="CC9" s="213">
        <f t="shared" si="16"/>
        <v>40303</v>
      </c>
      <c r="CD9" s="25">
        <f t="shared" si="17"/>
        <v>5</v>
      </c>
      <c r="CE9" s="25" t="str">
        <f t="shared" si="18"/>
        <v>水</v>
      </c>
    </row>
    <row r="10" spans="1:83" ht="15.75" customHeight="1">
      <c r="A10" s="207"/>
      <c r="B10" s="67">
        <v>6</v>
      </c>
      <c r="C10" s="194">
        <v>3</v>
      </c>
      <c r="D10" s="214" t="str">
        <f>+INDEX('年間計画（月別）'!$M$4:$S$34,'年間計画（曜日別）'!C10,D$3)</f>
        <v>-</v>
      </c>
      <c r="E10" s="215" t="str">
        <f>+INDEX('年間計画（月別）'!$M$4:$S$34,'年間計画（曜日別）'!C10,E$3)</f>
        <v>-</v>
      </c>
      <c r="F10" s="215" t="str">
        <f>+INDEX('年間計画（月別）'!$M$4:$S$34,'年間計画（曜日別）'!C10,F$3)</f>
        <v>-</v>
      </c>
      <c r="G10" s="215" t="str">
        <f>+INDEX('年間計画（月別）'!$M$4:$S$34,'年間計画（曜日別）'!C10,G$3)</f>
        <v>-</v>
      </c>
      <c r="H10" s="215" t="str">
        <f>+INDEX('年間計画（月別）'!$M$4:$S$34,'年間計画（曜日別）'!C10,H$3)</f>
        <v>-</v>
      </c>
      <c r="I10" s="215" t="str">
        <f>+INDEX('年間計画（月別）'!$M$4:$S$34,'年間計画（曜日別）'!C10,I$3)</f>
        <v>-</v>
      </c>
      <c r="J10" s="216" t="str">
        <f>+INDEX('年間計画（月別）'!$M$4:$S$34,'年間計画（曜日別）'!C10,J$3)</f>
        <v>-</v>
      </c>
      <c r="K10" s="125">
        <v>4</v>
      </c>
      <c r="L10" s="214" t="str">
        <f>+INDEX('年間計画（月別）'!$M$4:$S$34,'年間計画（曜日別）'!K10,L$3)</f>
        <v>-</v>
      </c>
      <c r="M10" s="215" t="str">
        <f>+INDEX('年間計画（月別）'!$M$4:$S$34,'年間計画（曜日別）'!K10,M$3)</f>
        <v>-</v>
      </c>
      <c r="N10" s="215" t="str">
        <f>+INDEX('年間計画（月別）'!$M$4:$S$34,'年間計画（曜日別）'!K10,N$3)</f>
        <v>-</v>
      </c>
      <c r="O10" s="215" t="str">
        <f>+INDEX('年間計画（月別）'!$M$4:$S$34,'年間計画（曜日別）'!K10,O$3)</f>
        <v>-</v>
      </c>
      <c r="P10" s="215" t="str">
        <f>+INDEX('年間計画（月別）'!$M$4:$S$34,'年間計画（曜日別）'!K10,P$3)</f>
        <v>-</v>
      </c>
      <c r="Q10" s="215" t="str">
        <f>+INDEX('年間計画（月別）'!$M$4:$S$34,'年間計画（曜日別）'!K10,Q$3)</f>
        <v>-</v>
      </c>
      <c r="R10" s="216" t="str">
        <f>+INDEX('年間計画（月別）'!$M$4:$S$34,'年間計画（曜日別）'!K10,R$3)</f>
        <v>-</v>
      </c>
      <c r="S10" s="125">
        <v>5</v>
      </c>
      <c r="T10" s="214" t="str">
        <f>+INDEX('年間計画（月別）'!$M$4:$S$34,'年間計画（曜日別）'!S10,T$3)</f>
        <v>-</v>
      </c>
      <c r="U10" s="215" t="str">
        <f>+INDEX('年間計画（月別）'!$M$4:$S$34,'年間計画（曜日別）'!S10,U$3)</f>
        <v>-</v>
      </c>
      <c r="V10" s="215" t="str">
        <f>+INDEX('年間計画（月別）'!$M$4:$S$34,'年間計画（曜日別）'!S10,V$3)</f>
        <v>-</v>
      </c>
      <c r="W10" s="215" t="str">
        <f>+INDEX('年間計画（月別）'!$M$4:$S$34,'年間計画（曜日別）'!S10,W$3)</f>
        <v>-</v>
      </c>
      <c r="X10" s="215" t="str">
        <f>+INDEX('年間計画（月別）'!$M$4:$S$34,'年間計画（曜日別）'!S10,X$3)</f>
        <v>-</v>
      </c>
      <c r="Y10" s="215" t="str">
        <f>+INDEX('年間計画（月別）'!$M$4:$S$34,'年間計画（曜日別）'!S10,Y$3)</f>
        <v>-</v>
      </c>
      <c r="Z10" s="216" t="str">
        <f>+INDEX('年間計画（月別）'!$M$4:$S$34,'年間計画（曜日別）'!S10,Z$3)</f>
        <v>-</v>
      </c>
      <c r="AA10" s="125">
        <v>6</v>
      </c>
      <c r="AB10" s="214">
        <f>+INDEX('年間計画（月別）'!$M$4:$S$34,'年間計画（曜日別）'!AA10,AB$3)</f>
        <v>0</v>
      </c>
      <c r="AC10" s="215">
        <f>+INDEX('年間計画（月別）'!$M$4:$S$34,'年間計画（曜日別）'!AA10,AC$3)</f>
        <v>0</v>
      </c>
      <c r="AD10" s="215">
        <f>+INDEX('年間計画（月別）'!$M$4:$S$34,'年間計画（曜日別）'!AA10,AD$3)</f>
        <v>0</v>
      </c>
      <c r="AE10" s="215">
        <f>+INDEX('年間計画（月別）'!$M$4:$S$34,'年間計画（曜日別）'!AA10,AE$3)</f>
        <v>0</v>
      </c>
      <c r="AF10" s="215">
        <f>+INDEX('年間計画（月別）'!$M$4:$S$34,'年間計画（曜日別）'!AA10,AF$3)</f>
        <v>0</v>
      </c>
      <c r="AG10" s="215">
        <f>+INDEX('年間計画（月別）'!$M$4:$S$34,'年間計画（曜日別）'!AA10,AG$3)</f>
        <v>0</v>
      </c>
      <c r="AH10" s="216">
        <f>+INDEX('年間計画（月別）'!$M$4:$S$34,'年間計画（曜日別）'!AA10,AH$3)</f>
        <v>0</v>
      </c>
      <c r="AI10" s="68">
        <v>7</v>
      </c>
      <c r="AJ10" s="214">
        <f>+INDEX('年間計画（月別）'!$M$4:$S$34,'年間計画（曜日別）'!AI10,AJ$3)</f>
        <v>0</v>
      </c>
      <c r="AK10" s="215">
        <f>+INDEX('年間計画（月別）'!$M$4:$S$34,'年間計画（曜日別）'!AI10,AK$3)</f>
        <v>0</v>
      </c>
      <c r="AL10" s="215">
        <f>+INDEX('年間計画（月別）'!$M$4:$S$34,'年間計画（曜日別）'!AI10,AL$3)</f>
        <v>0</v>
      </c>
      <c r="AM10" s="215">
        <f>+INDEX('年間計画（月別）'!$M$4:$S$34,'年間計画（曜日別）'!AI10,AM$3)</f>
        <v>0</v>
      </c>
      <c r="AN10" s="215">
        <f>+INDEX('年間計画（月別）'!$M$4:$S$34,'年間計画（曜日別）'!AI10,AN$3)</f>
        <v>0</v>
      </c>
      <c r="AO10" s="215">
        <f>+INDEX('年間計画（月別）'!$M$4:$S$34,'年間計画（曜日別）'!AI10,AO$3)</f>
        <v>0</v>
      </c>
      <c r="AP10" s="216">
        <f>+INDEX('年間計画（月別）'!$M$4:$S$34,'年間計画（曜日別）'!AI10,AP$3)</f>
        <v>0</v>
      </c>
      <c r="AQ10" s="64">
        <v>8</v>
      </c>
      <c r="AR10" s="214" t="str">
        <f>+INDEX('年間計画（月別）'!$M$4:$S$34,'年間計画（曜日別）'!AQ10,AR$3)</f>
        <v>-</v>
      </c>
      <c r="AS10" s="215" t="str">
        <f>+INDEX('年間計画（月別）'!$M$4:$S$34,'年間計画（曜日別）'!AQ10,AS$3)</f>
        <v>-</v>
      </c>
      <c r="AT10" s="215" t="str">
        <f>+INDEX('年間計画（月別）'!$M$4:$S$34,'年間計画（曜日別）'!AQ10,AT$3)</f>
        <v>-</v>
      </c>
      <c r="AU10" s="215" t="str">
        <f>+INDEX('年間計画（月別）'!$M$4:$S$34,'年間計画（曜日別）'!AQ10,AU$3)</f>
        <v>-</v>
      </c>
      <c r="AV10" s="215" t="str">
        <f>+INDEX('年間計画（月別）'!$M$4:$S$34,'年間計画（曜日別）'!AQ10,AV$3)</f>
        <v>-</v>
      </c>
      <c r="AW10" s="215" t="str">
        <f>+INDEX('年間計画（月別）'!$M$4:$S$34,'年間計画（曜日別）'!AQ10,AW$3)</f>
        <v>-</v>
      </c>
      <c r="AX10" s="216" t="str">
        <f>+INDEX('年間計画（月別）'!$M$4:$S$34,'年間計画（曜日別）'!AQ10,AX$3)</f>
        <v>-</v>
      </c>
      <c r="AY10" s="64">
        <v>9</v>
      </c>
      <c r="AZ10" s="214" t="str">
        <f>+INDEX('年間計画（月別）'!$M$4:$S$34,'年間計画（曜日別）'!AY10,AZ$3)</f>
        <v>-</v>
      </c>
      <c r="BA10" s="215" t="str">
        <f>+INDEX('年間計画（月別）'!$M$4:$S$34,'年間計画（曜日別）'!AY10,BA$3)</f>
        <v>-</v>
      </c>
      <c r="BB10" s="215" t="str">
        <f>+INDEX('年間計画（月別）'!$M$4:$S$34,'年間計画（曜日別）'!AY10,BB$3)</f>
        <v>-</v>
      </c>
      <c r="BC10" s="215" t="str">
        <f>+INDEX('年間計画（月別）'!$M$4:$S$34,'年間計画（曜日別）'!AY10,BC$3)</f>
        <v>-</v>
      </c>
      <c r="BD10" s="215" t="str">
        <f>+INDEX('年間計画（月別）'!$M$4:$S$34,'年間計画（曜日別）'!AY10,BD$3)</f>
        <v>-</v>
      </c>
      <c r="BE10" s="215" t="str">
        <f>+INDEX('年間計画（月別）'!$M$4:$S$34,'年間計画（曜日別）'!AY10,BE$3)</f>
        <v>-</v>
      </c>
      <c r="BF10" s="216" t="str">
        <f>+INDEX('年間計画（月別）'!$M$4:$S$34,'年間計画（曜日別）'!AY10,BF$3)</f>
        <v>-</v>
      </c>
      <c r="BG10" s="188"/>
      <c r="BK10" s="213">
        <f t="shared" si="19"/>
        <v>40304</v>
      </c>
      <c r="BL10" s="25">
        <f t="shared" si="0"/>
        <v>6</v>
      </c>
      <c r="BM10" s="25" t="str">
        <f t="shared" si="20"/>
        <v>木</v>
      </c>
      <c r="BN10" s="213">
        <f t="shared" si="1"/>
        <v>40305</v>
      </c>
      <c r="BO10" s="25">
        <f t="shared" si="2"/>
        <v>7</v>
      </c>
      <c r="BP10" s="25" t="str">
        <f t="shared" si="3"/>
        <v>金</v>
      </c>
      <c r="BQ10" s="213">
        <f t="shared" si="4"/>
        <v>40306</v>
      </c>
      <c r="BR10" s="25">
        <f t="shared" si="5"/>
        <v>8</v>
      </c>
      <c r="BS10" s="25" t="str">
        <f t="shared" si="6"/>
        <v>土</v>
      </c>
      <c r="BT10" s="213">
        <f t="shared" si="7"/>
        <v>40307</v>
      </c>
      <c r="BU10" s="25">
        <f t="shared" si="8"/>
        <v>9</v>
      </c>
      <c r="BV10" s="25" t="str">
        <f t="shared" si="9"/>
        <v>日</v>
      </c>
      <c r="BW10" s="213">
        <f t="shared" si="10"/>
        <v>40308</v>
      </c>
      <c r="BX10" s="25">
        <f t="shared" si="11"/>
        <v>10</v>
      </c>
      <c r="BY10" s="25" t="str">
        <f t="shared" si="12"/>
        <v>月</v>
      </c>
      <c r="BZ10" s="213">
        <f t="shared" si="13"/>
        <v>40309</v>
      </c>
      <c r="CA10" s="25">
        <f t="shared" si="14"/>
        <v>11</v>
      </c>
      <c r="CB10" s="25" t="str">
        <f t="shared" si="15"/>
        <v>火</v>
      </c>
      <c r="CC10" s="213">
        <f t="shared" si="16"/>
        <v>40310</v>
      </c>
      <c r="CD10" s="25">
        <f t="shared" si="17"/>
        <v>12</v>
      </c>
      <c r="CE10" s="25" t="str">
        <f t="shared" si="18"/>
        <v>水</v>
      </c>
    </row>
    <row r="11" spans="1:83" ht="15.75" customHeight="1">
      <c r="A11" s="207">
        <v>5</v>
      </c>
      <c r="B11" s="67">
        <v>7</v>
      </c>
      <c r="C11" s="73">
        <v>10</v>
      </c>
      <c r="D11" s="214">
        <f>+INDEX('年間計画（月別）'!$M$4:$S$34,'年間計画（曜日別）'!C11,D$3)</f>
        <v>0</v>
      </c>
      <c r="E11" s="215">
        <f>+INDEX('年間計画（月別）'!$M$4:$S$34,'年間計画（曜日別）'!C11,E$3)</f>
        <v>0</v>
      </c>
      <c r="F11" s="215">
        <f>+INDEX('年間計画（月別）'!$M$4:$S$34,'年間計画（曜日別）'!C11,F$3)</f>
        <v>0</v>
      </c>
      <c r="G11" s="215">
        <f>+INDEX('年間計画（月別）'!$M$4:$S$34,'年間計画（曜日別）'!C11,G$3)</f>
        <v>0</v>
      </c>
      <c r="H11" s="215">
        <f>+INDEX('年間計画（月別）'!$M$4:$S$34,'年間計画（曜日別）'!C11,H$3)</f>
        <v>0</v>
      </c>
      <c r="I11" s="215">
        <f>+INDEX('年間計画（月別）'!$M$4:$S$34,'年間計画（曜日別）'!C11,I$3)</f>
        <v>0</v>
      </c>
      <c r="J11" s="216">
        <f>+INDEX('年間計画（月別）'!$M$4:$S$34,'年間計画（曜日別）'!C11,J$3)</f>
        <v>0</v>
      </c>
      <c r="K11" s="122">
        <v>11</v>
      </c>
      <c r="L11" s="214">
        <f>+INDEX('年間計画（月別）'!$M$4:$S$34,'年間計画（曜日別）'!K11,L$3)</f>
        <v>0</v>
      </c>
      <c r="M11" s="215">
        <f>+INDEX('年間計画（月別）'!$M$4:$S$34,'年間計画（曜日別）'!K11,M$3)</f>
        <v>0</v>
      </c>
      <c r="N11" s="215">
        <f>+INDEX('年間計画（月別）'!$M$4:$S$34,'年間計画（曜日別）'!K11,N$3)</f>
        <v>0</v>
      </c>
      <c r="O11" s="215">
        <f>+INDEX('年間計画（月別）'!$M$4:$S$34,'年間計画（曜日別）'!K11,O$3)</f>
        <v>0</v>
      </c>
      <c r="P11" s="215">
        <f>+INDEX('年間計画（月別）'!$M$4:$S$34,'年間計画（曜日別）'!K11,P$3)</f>
        <v>0</v>
      </c>
      <c r="Q11" s="215">
        <f>+INDEX('年間計画（月別）'!$M$4:$S$34,'年間計画（曜日別）'!K11,Q$3)</f>
        <v>0</v>
      </c>
      <c r="R11" s="216">
        <f>+INDEX('年間計画（月別）'!$M$4:$S$34,'年間計画（曜日別）'!K11,R$3)</f>
        <v>0</v>
      </c>
      <c r="S11" s="122">
        <v>12</v>
      </c>
      <c r="T11" s="214">
        <f>+INDEX('年間計画（月別）'!$M$4:$S$34,'年間計画（曜日別）'!S11,T$3)</f>
        <v>0</v>
      </c>
      <c r="U11" s="215">
        <f>+INDEX('年間計画（月別）'!$M$4:$S$34,'年間計画（曜日別）'!S11,U$3)</f>
        <v>0</v>
      </c>
      <c r="V11" s="215">
        <f>+INDEX('年間計画（月別）'!$M$4:$S$34,'年間計画（曜日別）'!S11,V$3)</f>
        <v>0</v>
      </c>
      <c r="W11" s="215">
        <f>+INDEX('年間計画（月別）'!$M$4:$S$34,'年間計画（曜日別）'!S11,W$3)</f>
        <v>0</v>
      </c>
      <c r="X11" s="215">
        <f>+INDEX('年間計画（月別）'!$M$4:$S$34,'年間計画（曜日別）'!S11,X$3)</f>
        <v>0</v>
      </c>
      <c r="Y11" s="215">
        <f>+INDEX('年間計画（月別）'!$M$4:$S$34,'年間計画（曜日別）'!S11,Y$3)</f>
        <v>0</v>
      </c>
      <c r="Z11" s="216">
        <f>+INDEX('年間計画（月別）'!$M$4:$S$34,'年間計画（曜日別）'!S11,Z$3)</f>
        <v>0</v>
      </c>
      <c r="AA11" s="122">
        <v>13</v>
      </c>
      <c r="AB11" s="214">
        <f>+INDEX('年間計画（月別）'!$M$4:$S$34,'年間計画（曜日別）'!AA11,AB$3)</f>
        <v>0</v>
      </c>
      <c r="AC11" s="215">
        <f>+INDEX('年間計画（月別）'!$M$4:$S$34,'年間計画（曜日別）'!AA11,AC$3)</f>
        <v>0</v>
      </c>
      <c r="AD11" s="215">
        <f>+INDEX('年間計画（月別）'!$M$4:$S$34,'年間計画（曜日別）'!AA11,AD$3)</f>
        <v>0</v>
      </c>
      <c r="AE11" s="215">
        <f>+INDEX('年間計画（月別）'!$M$4:$S$34,'年間計画（曜日別）'!AA11,AE$3)</f>
        <v>0</v>
      </c>
      <c r="AF11" s="215">
        <f>+INDEX('年間計画（月別）'!$M$4:$S$34,'年間計画（曜日別）'!AA11,AF$3)</f>
        <v>0</v>
      </c>
      <c r="AG11" s="215">
        <f>+INDEX('年間計画（月別）'!$M$4:$S$34,'年間計画（曜日別）'!AA11,AG$3)</f>
        <v>0</v>
      </c>
      <c r="AH11" s="216">
        <f>+INDEX('年間計画（月別）'!$M$4:$S$34,'年間計画（曜日別）'!AA11,AH$3)</f>
        <v>0</v>
      </c>
      <c r="AI11" s="64">
        <v>14</v>
      </c>
      <c r="AJ11" s="214">
        <f>+INDEX('年間計画（月別）'!$M$4:$S$34,'年間計画（曜日別）'!AI11,AJ$3)</f>
        <v>0</v>
      </c>
      <c r="AK11" s="215">
        <f>+INDEX('年間計画（月別）'!$M$4:$S$34,'年間計画（曜日別）'!AI11,AK$3)</f>
        <v>0</v>
      </c>
      <c r="AL11" s="215">
        <f>+INDEX('年間計画（月別）'!$M$4:$S$34,'年間計画（曜日別）'!AI11,AL$3)</f>
        <v>0</v>
      </c>
      <c r="AM11" s="215">
        <f>+INDEX('年間計画（月別）'!$M$4:$S$34,'年間計画（曜日別）'!AI11,AM$3)</f>
        <v>0</v>
      </c>
      <c r="AN11" s="215">
        <f>+INDEX('年間計画（月別）'!$M$4:$S$34,'年間計画（曜日別）'!AI11,AN$3)</f>
        <v>0</v>
      </c>
      <c r="AO11" s="215">
        <f>+INDEX('年間計画（月別）'!$M$4:$S$34,'年間計画（曜日別）'!AI11,AO$3)</f>
        <v>0</v>
      </c>
      <c r="AP11" s="216">
        <f>+INDEX('年間計画（月別）'!$M$4:$S$34,'年間計画（曜日別）'!AI11,AP$3)</f>
        <v>0</v>
      </c>
      <c r="AQ11" s="64">
        <v>15</v>
      </c>
      <c r="AR11" s="214" t="str">
        <f>+INDEX('年間計画（月別）'!$M$4:$S$34,'年間計画（曜日別）'!AQ11,AR$3)</f>
        <v>-</v>
      </c>
      <c r="AS11" s="215" t="str">
        <f>+INDEX('年間計画（月別）'!$M$4:$S$34,'年間計画（曜日別）'!AQ11,AS$3)</f>
        <v>-</v>
      </c>
      <c r="AT11" s="215" t="str">
        <f>+INDEX('年間計画（月別）'!$M$4:$S$34,'年間計画（曜日別）'!AQ11,AT$3)</f>
        <v>-</v>
      </c>
      <c r="AU11" s="215" t="str">
        <f>+INDEX('年間計画（月別）'!$M$4:$S$34,'年間計画（曜日別）'!AQ11,AU$3)</f>
        <v>-</v>
      </c>
      <c r="AV11" s="215" t="str">
        <f>+INDEX('年間計画（月別）'!$M$4:$S$34,'年間計画（曜日別）'!AQ11,AV$3)</f>
        <v>-</v>
      </c>
      <c r="AW11" s="215" t="str">
        <f>+INDEX('年間計画（月別）'!$M$4:$S$34,'年間計画（曜日別）'!AQ11,AW$3)</f>
        <v>-</v>
      </c>
      <c r="AX11" s="216" t="str">
        <f>+INDEX('年間計画（月別）'!$M$4:$S$34,'年間計画（曜日別）'!AQ11,AX$3)</f>
        <v>-</v>
      </c>
      <c r="AY11" s="64">
        <v>16</v>
      </c>
      <c r="AZ11" s="214" t="str">
        <f>+INDEX('年間計画（月別）'!$M$4:$S$34,'年間計画（曜日別）'!AY11,AZ$3)</f>
        <v>-</v>
      </c>
      <c r="BA11" s="215" t="str">
        <f>+INDEX('年間計画（月別）'!$M$4:$S$34,'年間計画（曜日別）'!AY11,BA$3)</f>
        <v>-</v>
      </c>
      <c r="BB11" s="215" t="str">
        <f>+INDEX('年間計画（月別）'!$M$4:$S$34,'年間計画（曜日別）'!AY11,BB$3)</f>
        <v>-</v>
      </c>
      <c r="BC11" s="215" t="str">
        <f>+INDEX('年間計画（月別）'!$M$4:$S$34,'年間計画（曜日別）'!AY11,BC$3)</f>
        <v>-</v>
      </c>
      <c r="BD11" s="215" t="str">
        <f>+INDEX('年間計画（月別）'!$M$4:$S$34,'年間計画（曜日別）'!AY11,BD$3)</f>
        <v>-</v>
      </c>
      <c r="BE11" s="215" t="str">
        <f>+INDEX('年間計画（月別）'!$M$4:$S$34,'年間計画（曜日別）'!AY11,BE$3)</f>
        <v>-</v>
      </c>
      <c r="BF11" s="216" t="str">
        <f>+INDEX('年間計画（月別）'!$M$4:$S$34,'年間計画（曜日別）'!AY11,BF$3)</f>
        <v>-</v>
      </c>
      <c r="BG11" s="188"/>
      <c r="BK11" s="213">
        <f t="shared" si="19"/>
        <v>40311</v>
      </c>
      <c r="BL11" s="25">
        <f t="shared" si="0"/>
        <v>13</v>
      </c>
      <c r="BM11" s="25" t="str">
        <f t="shared" si="20"/>
        <v>木</v>
      </c>
      <c r="BN11" s="213">
        <f t="shared" si="1"/>
        <v>40312</v>
      </c>
      <c r="BO11" s="25">
        <f t="shared" si="2"/>
        <v>14</v>
      </c>
      <c r="BP11" s="25" t="str">
        <f t="shared" si="3"/>
        <v>金</v>
      </c>
      <c r="BQ11" s="213">
        <f t="shared" si="4"/>
        <v>40313</v>
      </c>
      <c r="BR11" s="25">
        <f t="shared" si="5"/>
        <v>15</v>
      </c>
      <c r="BS11" s="25" t="str">
        <f t="shared" si="6"/>
        <v>土</v>
      </c>
      <c r="BT11" s="213">
        <f t="shared" si="7"/>
        <v>40314</v>
      </c>
      <c r="BU11" s="25">
        <f t="shared" si="8"/>
        <v>16</v>
      </c>
      <c r="BV11" s="25" t="str">
        <f t="shared" si="9"/>
        <v>日</v>
      </c>
      <c r="BW11" s="213">
        <f t="shared" si="10"/>
        <v>40315</v>
      </c>
      <c r="BX11" s="25">
        <f t="shared" si="11"/>
        <v>17</v>
      </c>
      <c r="BY11" s="25" t="str">
        <f t="shared" si="12"/>
        <v>月</v>
      </c>
      <c r="BZ11" s="213">
        <f t="shared" si="13"/>
        <v>40316</v>
      </c>
      <c r="CA11" s="25">
        <f t="shared" si="14"/>
        <v>18</v>
      </c>
      <c r="CB11" s="25" t="str">
        <f t="shared" si="15"/>
        <v>火</v>
      </c>
      <c r="CC11" s="213">
        <f t="shared" si="16"/>
        <v>40317</v>
      </c>
      <c r="CD11" s="25">
        <f t="shared" si="17"/>
        <v>19</v>
      </c>
      <c r="CE11" s="25" t="str">
        <f t="shared" si="18"/>
        <v>水</v>
      </c>
    </row>
    <row r="12" spans="1:83" ht="15.75" customHeight="1">
      <c r="A12" s="207" t="s">
        <v>358</v>
      </c>
      <c r="B12" s="62">
        <v>8</v>
      </c>
      <c r="C12" s="73">
        <v>17</v>
      </c>
      <c r="D12" s="214">
        <f>+INDEX('年間計画（月別）'!$M$4:$S$34,'年間計画（曜日別）'!C12,D$3)</f>
        <v>0</v>
      </c>
      <c r="E12" s="215">
        <f>+INDEX('年間計画（月別）'!$M$4:$S$34,'年間計画（曜日別）'!C12,E$3)</f>
        <v>0</v>
      </c>
      <c r="F12" s="215">
        <f>+INDEX('年間計画（月別）'!$M$4:$S$34,'年間計画（曜日別）'!C12,F$3)</f>
        <v>0</v>
      </c>
      <c r="G12" s="215">
        <f>+INDEX('年間計画（月別）'!$M$4:$S$34,'年間計画（曜日別）'!C12,G$3)</f>
        <v>0</v>
      </c>
      <c r="H12" s="215">
        <f>+INDEX('年間計画（月別）'!$M$4:$S$34,'年間計画（曜日別）'!C12,H$3)</f>
        <v>0</v>
      </c>
      <c r="I12" s="215">
        <f>+INDEX('年間計画（月別）'!$M$4:$S$34,'年間計画（曜日別）'!C12,I$3)</f>
        <v>0</v>
      </c>
      <c r="J12" s="216">
        <f>+INDEX('年間計画（月別）'!$M$4:$S$34,'年間計画（曜日別）'!C12,J$3)</f>
        <v>0</v>
      </c>
      <c r="K12" s="122">
        <v>18</v>
      </c>
      <c r="L12" s="214">
        <f>+INDEX('年間計画（月別）'!$M$4:$S$34,'年間計画（曜日別）'!K12,L$3)</f>
        <v>0</v>
      </c>
      <c r="M12" s="215">
        <f>+INDEX('年間計画（月別）'!$M$4:$S$34,'年間計画（曜日別）'!K12,M$3)</f>
        <v>0</v>
      </c>
      <c r="N12" s="215">
        <f>+INDEX('年間計画（月別）'!$M$4:$S$34,'年間計画（曜日別）'!K12,N$3)</f>
        <v>0</v>
      </c>
      <c r="O12" s="215">
        <f>+INDEX('年間計画（月別）'!$M$4:$S$34,'年間計画（曜日別）'!K12,O$3)</f>
        <v>0</v>
      </c>
      <c r="P12" s="215">
        <f>+INDEX('年間計画（月別）'!$M$4:$S$34,'年間計画（曜日別）'!K12,P$3)</f>
        <v>0</v>
      </c>
      <c r="Q12" s="215">
        <f>+INDEX('年間計画（月別）'!$M$4:$S$34,'年間計画（曜日別）'!K12,Q$3)</f>
        <v>0</v>
      </c>
      <c r="R12" s="216">
        <f>+INDEX('年間計画（月別）'!$M$4:$S$34,'年間計画（曜日別）'!K12,R$3)</f>
        <v>0</v>
      </c>
      <c r="S12" s="122">
        <v>19</v>
      </c>
      <c r="T12" s="214">
        <f>+INDEX('年間計画（月別）'!$M$4:$S$34,'年間計画（曜日別）'!S12,T$3)</f>
        <v>0</v>
      </c>
      <c r="U12" s="215">
        <f>+INDEX('年間計画（月別）'!$M$4:$S$34,'年間計画（曜日別）'!S12,U$3)</f>
        <v>0</v>
      </c>
      <c r="V12" s="215">
        <f>+INDEX('年間計画（月別）'!$M$4:$S$34,'年間計画（曜日別）'!S12,V$3)</f>
        <v>0</v>
      </c>
      <c r="W12" s="215">
        <f>+INDEX('年間計画（月別）'!$M$4:$S$34,'年間計画（曜日別）'!S12,W$3)</f>
        <v>0</v>
      </c>
      <c r="X12" s="215">
        <f>+INDEX('年間計画（月別）'!$M$4:$S$34,'年間計画（曜日別）'!S12,X$3)</f>
        <v>0</v>
      </c>
      <c r="Y12" s="215">
        <f>+INDEX('年間計画（月別）'!$M$4:$S$34,'年間計画（曜日別）'!S12,Y$3)</f>
        <v>0</v>
      </c>
      <c r="Z12" s="216">
        <f>+INDEX('年間計画（月別）'!$M$4:$S$34,'年間計画（曜日別）'!S12,Z$3)</f>
        <v>0</v>
      </c>
      <c r="AA12" s="122">
        <v>20</v>
      </c>
      <c r="AB12" s="214">
        <f>+INDEX('年間計画（月別）'!$M$4:$S$34,'年間計画（曜日別）'!AA12,AB$3)</f>
        <v>0</v>
      </c>
      <c r="AC12" s="215">
        <f>+INDEX('年間計画（月別）'!$M$4:$S$34,'年間計画（曜日別）'!AA12,AC$3)</f>
        <v>0</v>
      </c>
      <c r="AD12" s="215">
        <f>+INDEX('年間計画（月別）'!$M$4:$S$34,'年間計画（曜日別）'!AA12,AD$3)</f>
        <v>0</v>
      </c>
      <c r="AE12" s="215">
        <f>+INDEX('年間計画（月別）'!$M$4:$S$34,'年間計画（曜日別）'!AA12,AE$3)</f>
        <v>0</v>
      </c>
      <c r="AF12" s="215">
        <f>+INDEX('年間計画（月別）'!$M$4:$S$34,'年間計画（曜日別）'!AA12,AF$3)</f>
        <v>0</v>
      </c>
      <c r="AG12" s="215">
        <f>+INDEX('年間計画（月別）'!$M$4:$S$34,'年間計画（曜日別）'!AA12,AG$3)</f>
        <v>0</v>
      </c>
      <c r="AH12" s="216">
        <f>+INDEX('年間計画（月別）'!$M$4:$S$34,'年間計画（曜日別）'!AA12,AH$3)</f>
        <v>0</v>
      </c>
      <c r="AI12" s="64">
        <v>21</v>
      </c>
      <c r="AJ12" s="214">
        <f>+INDEX('年間計画（月別）'!$M$4:$S$34,'年間計画（曜日別）'!AI12,AJ$3)</f>
        <v>0</v>
      </c>
      <c r="AK12" s="215">
        <f>+INDEX('年間計画（月別）'!$M$4:$S$34,'年間計画（曜日別）'!AI12,AK$3)</f>
        <v>0</v>
      </c>
      <c r="AL12" s="215">
        <f>+INDEX('年間計画（月別）'!$M$4:$S$34,'年間計画（曜日別）'!AI12,AL$3)</f>
        <v>0</v>
      </c>
      <c r="AM12" s="215">
        <f>+INDEX('年間計画（月別）'!$M$4:$S$34,'年間計画（曜日別）'!AI12,AM$3)</f>
        <v>0</v>
      </c>
      <c r="AN12" s="215">
        <f>+INDEX('年間計画（月別）'!$M$4:$S$34,'年間計画（曜日別）'!AI12,AN$3)</f>
        <v>0</v>
      </c>
      <c r="AO12" s="215">
        <f>+INDEX('年間計画（月別）'!$M$4:$S$34,'年間計画（曜日別）'!AI12,AO$3)</f>
        <v>0</v>
      </c>
      <c r="AP12" s="216">
        <f>+INDEX('年間計画（月別）'!$M$4:$S$34,'年間計画（曜日別）'!AI12,AP$3)</f>
        <v>0</v>
      </c>
      <c r="AQ12" s="64">
        <v>22</v>
      </c>
      <c r="AR12" s="214" t="str">
        <f>+INDEX('年間計画（月別）'!$M$4:$S$34,'年間計画（曜日別）'!AQ12,AR$3)</f>
        <v>-</v>
      </c>
      <c r="AS12" s="215" t="str">
        <f>+INDEX('年間計画（月別）'!$M$4:$S$34,'年間計画（曜日別）'!AQ12,AS$3)</f>
        <v>-</v>
      </c>
      <c r="AT12" s="215" t="str">
        <f>+INDEX('年間計画（月別）'!$M$4:$S$34,'年間計画（曜日別）'!AQ12,AT$3)</f>
        <v>-</v>
      </c>
      <c r="AU12" s="215" t="str">
        <f>+INDEX('年間計画（月別）'!$M$4:$S$34,'年間計画（曜日別）'!AQ12,AU$3)</f>
        <v>-</v>
      </c>
      <c r="AV12" s="215" t="str">
        <f>+INDEX('年間計画（月別）'!$M$4:$S$34,'年間計画（曜日別）'!AQ12,AV$3)</f>
        <v>-</v>
      </c>
      <c r="AW12" s="215" t="str">
        <f>+INDEX('年間計画（月別）'!$M$4:$S$34,'年間計画（曜日別）'!AQ12,AW$3)</f>
        <v>-</v>
      </c>
      <c r="AX12" s="216" t="str">
        <f>+INDEX('年間計画（月別）'!$M$4:$S$34,'年間計画（曜日別）'!AQ12,AX$3)</f>
        <v>-</v>
      </c>
      <c r="AY12" s="64">
        <v>23</v>
      </c>
      <c r="AZ12" s="214" t="str">
        <f>+INDEX('年間計画（月別）'!$M$4:$S$34,'年間計画（曜日別）'!AY12,AZ$3)</f>
        <v>-</v>
      </c>
      <c r="BA12" s="215" t="str">
        <f>+INDEX('年間計画（月別）'!$M$4:$S$34,'年間計画（曜日別）'!AY12,BA$3)</f>
        <v>-</v>
      </c>
      <c r="BB12" s="215" t="str">
        <f>+INDEX('年間計画（月別）'!$M$4:$S$34,'年間計画（曜日別）'!AY12,BB$3)</f>
        <v>-</v>
      </c>
      <c r="BC12" s="215" t="str">
        <f>+INDEX('年間計画（月別）'!$M$4:$S$34,'年間計画（曜日別）'!AY12,BC$3)</f>
        <v>-</v>
      </c>
      <c r="BD12" s="215" t="str">
        <f>+INDEX('年間計画（月別）'!$M$4:$S$34,'年間計画（曜日別）'!AY12,BD$3)</f>
        <v>-</v>
      </c>
      <c r="BE12" s="215" t="str">
        <f>+INDEX('年間計画（月別）'!$M$4:$S$34,'年間計画（曜日別）'!AY12,BE$3)</f>
        <v>-</v>
      </c>
      <c r="BF12" s="216" t="str">
        <f>+INDEX('年間計画（月別）'!$M$4:$S$34,'年間計画（曜日別）'!AY12,BF$3)</f>
        <v>-</v>
      </c>
      <c r="BG12" s="188"/>
      <c r="BK12" s="213">
        <f t="shared" si="19"/>
        <v>40318</v>
      </c>
      <c r="BL12" s="25">
        <f t="shared" si="0"/>
        <v>20</v>
      </c>
      <c r="BM12" s="25" t="str">
        <f t="shared" si="20"/>
        <v>木</v>
      </c>
      <c r="BN12" s="213">
        <f t="shared" si="1"/>
        <v>40319</v>
      </c>
      <c r="BO12" s="25">
        <f t="shared" si="2"/>
        <v>21</v>
      </c>
      <c r="BP12" s="25" t="str">
        <f t="shared" si="3"/>
        <v>金</v>
      </c>
      <c r="BQ12" s="213">
        <f t="shared" si="4"/>
        <v>40320</v>
      </c>
      <c r="BR12" s="25">
        <f t="shared" si="5"/>
        <v>22</v>
      </c>
      <c r="BS12" s="25" t="str">
        <f t="shared" si="6"/>
        <v>土</v>
      </c>
      <c r="BT12" s="213">
        <f t="shared" si="7"/>
        <v>40321</v>
      </c>
      <c r="BU12" s="25">
        <f t="shared" si="8"/>
        <v>23</v>
      </c>
      <c r="BV12" s="25" t="str">
        <f t="shared" si="9"/>
        <v>日</v>
      </c>
      <c r="BW12" s="213">
        <f t="shared" si="10"/>
        <v>40322</v>
      </c>
      <c r="BX12" s="25">
        <f t="shared" si="11"/>
        <v>24</v>
      </c>
      <c r="BY12" s="25" t="str">
        <f t="shared" si="12"/>
        <v>月</v>
      </c>
      <c r="BZ12" s="213">
        <f t="shared" si="13"/>
        <v>40323</v>
      </c>
      <c r="CA12" s="25">
        <f t="shared" si="14"/>
        <v>25</v>
      </c>
      <c r="CB12" s="25" t="str">
        <f t="shared" si="15"/>
        <v>火</v>
      </c>
      <c r="CC12" s="213">
        <f t="shared" si="16"/>
        <v>40324</v>
      </c>
      <c r="CD12" s="25">
        <f t="shared" si="17"/>
        <v>26</v>
      </c>
      <c r="CE12" s="25" t="str">
        <f t="shared" si="18"/>
        <v>水</v>
      </c>
    </row>
    <row r="13" spans="1:83" ht="15.75" customHeight="1" thickBot="1">
      <c r="A13" s="207"/>
      <c r="B13" s="67">
        <v>9</v>
      </c>
      <c r="C13" s="73">
        <v>24</v>
      </c>
      <c r="D13" s="214">
        <f>+INDEX('年間計画（月別）'!$M$4:$S$34,'年間計画（曜日別）'!C13,D$3)</f>
        <v>0</v>
      </c>
      <c r="E13" s="215">
        <f>+INDEX('年間計画（月別）'!$M$4:$S$34,'年間計画（曜日別）'!C13,E$3)</f>
        <v>0</v>
      </c>
      <c r="F13" s="215">
        <f>+INDEX('年間計画（月別）'!$M$4:$S$34,'年間計画（曜日別）'!C13,F$3)</f>
        <v>0</v>
      </c>
      <c r="G13" s="215">
        <f>+INDEX('年間計画（月別）'!$M$4:$S$34,'年間計画（曜日別）'!C13,G$3)</f>
        <v>0</v>
      </c>
      <c r="H13" s="215">
        <f>+INDEX('年間計画（月別）'!$M$4:$S$34,'年間計画（曜日別）'!C13,H$3)</f>
        <v>0</v>
      </c>
      <c r="I13" s="215">
        <f>+INDEX('年間計画（月別）'!$M$4:$S$34,'年間計画（曜日別）'!C13,I$3)</f>
        <v>0</v>
      </c>
      <c r="J13" s="216">
        <f>+INDEX('年間計画（月別）'!$M$4:$S$34,'年間計画（曜日別）'!C13,J$3)</f>
        <v>0</v>
      </c>
      <c r="K13" s="220">
        <v>25</v>
      </c>
      <c r="L13" s="221">
        <f>+INDEX('年間計画（月別）'!$M$4:$S$34,'年間計画（曜日別）'!K13,L$3)</f>
        <v>0</v>
      </c>
      <c r="M13" s="222">
        <f>+INDEX('年間計画（月別）'!$M$4:$S$34,'年間計画（曜日別）'!K13,M$3)</f>
        <v>0</v>
      </c>
      <c r="N13" s="222">
        <f>+INDEX('年間計画（月別）'!$M$4:$S$34,'年間計画（曜日別）'!K13,N$3)</f>
        <v>0</v>
      </c>
      <c r="O13" s="222">
        <f>+INDEX('年間計画（月別）'!$M$4:$S$34,'年間計画（曜日別）'!K13,O$3)</f>
        <v>0</v>
      </c>
      <c r="P13" s="222">
        <f>+INDEX('年間計画（月別）'!$M$4:$S$34,'年間計画（曜日別）'!K13,P$3)</f>
        <v>0</v>
      </c>
      <c r="Q13" s="222">
        <f>+INDEX('年間計画（月別）'!$M$4:$S$34,'年間計画（曜日別）'!K13,Q$3)</f>
        <v>0</v>
      </c>
      <c r="R13" s="223">
        <f>+INDEX('年間計画（月別）'!$M$4:$S$34,'年間計画（曜日別）'!K13,R$3)</f>
        <v>0</v>
      </c>
      <c r="S13" s="220">
        <v>26</v>
      </c>
      <c r="T13" s="41">
        <f>+INDEX('年間計画（月別）'!$M$4:$S$34,'年間計画（曜日別）'!S13,T$3)</f>
        <v>0</v>
      </c>
      <c r="U13" s="7">
        <f>+INDEX('年間計画（月別）'!$M$4:$S$34,'年間計画（曜日別）'!S13,U$3)</f>
        <v>0</v>
      </c>
      <c r="V13" s="7">
        <f>+INDEX('年間計画（月別）'!$M$4:$S$34,'年間計画（曜日別）'!S13,V$3)</f>
        <v>0</v>
      </c>
      <c r="W13" s="7">
        <f>+INDEX('年間計画（月別）'!$M$4:$S$34,'年間計画（曜日別）'!S13,W$3)</f>
        <v>0</v>
      </c>
      <c r="X13" s="7">
        <f>+INDEX('年間計画（月別）'!$M$4:$S$34,'年間計画（曜日別）'!S13,X$3)</f>
        <v>0</v>
      </c>
      <c r="Y13" s="7">
        <f>+INDEX('年間計画（月別）'!$M$4:$S$34,'年間計画（曜日別）'!S13,Y$3)</f>
        <v>0</v>
      </c>
      <c r="Z13" s="42">
        <f>+INDEX('年間計画（月別）'!$M$4:$S$34,'年間計画（曜日別）'!S13,Z$3)</f>
        <v>0</v>
      </c>
      <c r="AA13" s="211">
        <v>27</v>
      </c>
      <c r="AB13" s="41">
        <f>+INDEX('年間計画（月別）'!$M$4:$S$34,'年間計画（曜日別）'!AA13,AB$3)</f>
        <v>0</v>
      </c>
      <c r="AC13" s="7">
        <f>+INDEX('年間計画（月別）'!$M$4:$S$34,'年間計画（曜日別）'!AA13,AC$3)</f>
        <v>0</v>
      </c>
      <c r="AD13" s="7">
        <f>+INDEX('年間計画（月別）'!$M$4:$S$34,'年間計画（曜日別）'!AA13,AD$3)</f>
        <v>0</v>
      </c>
      <c r="AE13" s="7">
        <f>+INDEX('年間計画（月別）'!$M$4:$S$34,'年間計画（曜日別）'!AA13,AE$3)</f>
        <v>0</v>
      </c>
      <c r="AF13" s="7">
        <f>+INDEX('年間計画（月別）'!$M$4:$S$34,'年間計画（曜日別）'!AA13,AF$3)</f>
        <v>0</v>
      </c>
      <c r="AG13" s="7">
        <f>+INDEX('年間計画（月別）'!$M$4:$S$34,'年間計画（曜日別）'!AA13,AG$3)</f>
        <v>0</v>
      </c>
      <c r="AH13" s="42">
        <f>+INDEX('年間計画（月別）'!$M$4:$S$34,'年間計画（曜日別）'!AA13,AH$3)</f>
        <v>0</v>
      </c>
      <c r="AI13" s="197">
        <v>28</v>
      </c>
      <c r="AJ13" s="41">
        <f>+INDEX('年間計画（月別）'!$M$4:$S$34,'年間計画（曜日別）'!AI13,AJ$3)</f>
        <v>0</v>
      </c>
      <c r="AK13" s="7">
        <f>+INDEX('年間計画（月別）'!$M$4:$S$34,'年間計画（曜日別）'!AI13,AK$3)</f>
        <v>0</v>
      </c>
      <c r="AL13" s="7">
        <f>+INDEX('年間計画（月別）'!$M$4:$S$34,'年間計画（曜日別）'!AI13,AL$3)</f>
        <v>0</v>
      </c>
      <c r="AM13" s="7">
        <f>+INDEX('年間計画（月別）'!$M$4:$S$34,'年間計画（曜日別）'!AI13,AM$3)</f>
        <v>0</v>
      </c>
      <c r="AN13" s="7">
        <f>+INDEX('年間計画（月別）'!$M$4:$S$34,'年間計画（曜日別）'!AI13,AN$3)</f>
        <v>0</v>
      </c>
      <c r="AO13" s="7">
        <f>+INDEX('年間計画（月別）'!$M$4:$S$34,'年間計画（曜日別）'!AI13,AO$3)</f>
        <v>0</v>
      </c>
      <c r="AP13" s="42">
        <f>+INDEX('年間計画（月別）'!$M$4:$S$34,'年間計画（曜日別）'!AI13,AP$3)</f>
        <v>0</v>
      </c>
      <c r="AQ13" s="197">
        <v>29</v>
      </c>
      <c r="AR13" s="41" t="str">
        <f>+INDEX('年間計画（月別）'!$M$4:$S$34,'年間計画（曜日別）'!AQ13,AR$3)</f>
        <v>-</v>
      </c>
      <c r="AS13" s="7" t="str">
        <f>+INDEX('年間計画（月別）'!$M$4:$S$34,'年間計画（曜日別）'!AQ13,AS$3)</f>
        <v>-</v>
      </c>
      <c r="AT13" s="7" t="str">
        <f>+INDEX('年間計画（月別）'!$M$4:$S$34,'年間計画（曜日別）'!AQ13,AT$3)</f>
        <v>-</v>
      </c>
      <c r="AU13" s="7" t="str">
        <f>+INDEX('年間計画（月別）'!$M$4:$S$34,'年間計画（曜日別）'!AQ13,AU$3)</f>
        <v>-</v>
      </c>
      <c r="AV13" s="7" t="str">
        <f>+INDEX('年間計画（月別）'!$M$4:$S$34,'年間計画（曜日別）'!AQ13,AV$3)</f>
        <v>-</v>
      </c>
      <c r="AW13" s="7" t="str">
        <f>+INDEX('年間計画（月別）'!$M$4:$S$34,'年間計画（曜日別）'!AQ13,AW$3)</f>
        <v>-</v>
      </c>
      <c r="AX13" s="42" t="str">
        <f>+INDEX('年間計画（月別）'!$M$4:$S$34,'年間計画（曜日別）'!AQ13,AX$3)</f>
        <v>-</v>
      </c>
      <c r="AY13" s="197">
        <v>30</v>
      </c>
      <c r="AZ13" s="41" t="str">
        <f>+INDEX('年間計画（月別）'!$M$4:$S$34,'年間計画（曜日別）'!AY13,AZ$3)</f>
        <v>-</v>
      </c>
      <c r="BA13" s="7" t="str">
        <f>+INDEX('年間計画（月別）'!$M$4:$S$34,'年間計画（曜日別）'!AY13,BA$3)</f>
        <v>-</v>
      </c>
      <c r="BB13" s="7" t="str">
        <f>+INDEX('年間計画（月別）'!$M$4:$S$34,'年間計画（曜日別）'!AY13,BB$3)</f>
        <v>-</v>
      </c>
      <c r="BC13" s="7" t="str">
        <f>+INDEX('年間計画（月別）'!$M$4:$S$34,'年間計画（曜日別）'!AY13,BC$3)</f>
        <v>-</v>
      </c>
      <c r="BD13" s="7" t="str">
        <f>+INDEX('年間計画（月別）'!$M$4:$S$34,'年間計画（曜日別）'!AY13,BD$3)</f>
        <v>-</v>
      </c>
      <c r="BE13" s="7" t="str">
        <f>+INDEX('年間計画（月別）'!$M$4:$S$34,'年間計画（曜日別）'!AY13,BE$3)</f>
        <v>-</v>
      </c>
      <c r="BF13" s="42" t="str">
        <f>+INDEX('年間計画（月別）'!$M$4:$S$34,'年間計画（曜日別）'!AY13,BF$3)</f>
        <v>-</v>
      </c>
      <c r="BG13" s="218"/>
      <c r="BK13" s="213">
        <f t="shared" si="19"/>
        <v>40325</v>
      </c>
      <c r="BL13" s="25">
        <f t="shared" si="0"/>
        <v>27</v>
      </c>
      <c r="BM13" s="25" t="str">
        <f t="shared" si="20"/>
        <v>木</v>
      </c>
      <c r="BN13" s="213">
        <f t="shared" si="1"/>
        <v>40326</v>
      </c>
      <c r="BO13" s="25">
        <f t="shared" si="2"/>
        <v>28</v>
      </c>
      <c r="BP13" s="25" t="str">
        <f t="shared" si="3"/>
        <v>金</v>
      </c>
      <c r="BQ13" s="213">
        <f t="shared" si="4"/>
        <v>40327</v>
      </c>
      <c r="BR13" s="25">
        <f t="shared" si="5"/>
        <v>29</v>
      </c>
      <c r="BS13" s="25" t="str">
        <f t="shared" si="6"/>
        <v>土</v>
      </c>
      <c r="BT13" s="213">
        <f t="shared" si="7"/>
        <v>40328</v>
      </c>
      <c r="BU13" s="25">
        <f t="shared" si="8"/>
        <v>30</v>
      </c>
      <c r="BV13" s="25" t="str">
        <f t="shared" si="9"/>
        <v>日</v>
      </c>
      <c r="BW13" s="213">
        <f t="shared" si="10"/>
        <v>40329</v>
      </c>
      <c r="BX13" s="25">
        <f t="shared" si="11"/>
        <v>31</v>
      </c>
      <c r="BY13" s="25" t="str">
        <f t="shared" si="12"/>
        <v>月</v>
      </c>
      <c r="BZ13" s="213">
        <f t="shared" si="13"/>
        <v>40330</v>
      </c>
      <c r="CA13" s="25">
        <f t="shared" si="14"/>
        <v>1</v>
      </c>
      <c r="CB13" s="25" t="str">
        <f t="shared" si="15"/>
        <v>火</v>
      </c>
      <c r="CC13" s="213">
        <f t="shared" si="16"/>
        <v>40331</v>
      </c>
      <c r="CD13" s="25">
        <f t="shared" si="17"/>
        <v>2</v>
      </c>
      <c r="CE13" s="25" t="str">
        <f t="shared" si="18"/>
        <v>水</v>
      </c>
    </row>
    <row r="14" spans="1:83" ht="15.75" customHeight="1" thickBot="1">
      <c r="A14" s="208"/>
      <c r="B14" s="66">
        <v>10</v>
      </c>
      <c r="C14" s="220">
        <v>31</v>
      </c>
      <c r="D14" s="41">
        <f>+INDEX('年間計画（月別）'!$M$4:$S$34,'年間計画（曜日別）'!C14,D$3)</f>
        <v>0</v>
      </c>
      <c r="E14" s="7">
        <f>+INDEX('年間計画（月別）'!$M$4:$S$34,'年間計画（曜日別）'!C14,E$3)</f>
        <v>0</v>
      </c>
      <c r="F14" s="7">
        <f>+INDEX('年間計画（月別）'!$M$4:$S$34,'年間計画（曜日別）'!C14,F$3)</f>
        <v>0</v>
      </c>
      <c r="G14" s="7">
        <f>+INDEX('年間計画（月別）'!$M$4:$S$34,'年間計画（曜日別）'!C14,G$3)</f>
        <v>0</v>
      </c>
      <c r="H14" s="7">
        <f>+INDEX('年間計画（月別）'!$M$4:$S$34,'年間計画（曜日別）'!C14,H$3)</f>
        <v>0</v>
      </c>
      <c r="I14" s="7">
        <f>+INDEX('年間計画（月別）'!$M$4:$S$34,'年間計画（曜日別）'!C14,I$3)</f>
        <v>0</v>
      </c>
      <c r="J14" s="42">
        <f>+INDEX('年間計画（月別）'!$M$4:$S$34,'年間計画（曜日別）'!C14,J$3)</f>
        <v>0</v>
      </c>
      <c r="K14" s="125">
        <v>1</v>
      </c>
      <c r="L14" s="186">
        <f>+INDEX('年間計画（月別）'!$W$4:$AC$34,'年間計画（曜日別）'!K14,L$3)</f>
        <v>0</v>
      </c>
      <c r="M14" s="39">
        <f>+INDEX('年間計画（月別）'!$W$4:$AC$34,'年間計画（曜日別）'!K14,M$3)</f>
        <v>0</v>
      </c>
      <c r="N14" s="39">
        <f>+INDEX('年間計画（月別）'!$W$4:$AC$34,'年間計画（曜日別）'!K14,N$3)</f>
        <v>0</v>
      </c>
      <c r="O14" s="39">
        <f>+INDEX('年間計画（月別）'!$W$4:$AC$34,'年間計画（曜日別）'!K14,O$3)</f>
        <v>0</v>
      </c>
      <c r="P14" s="39">
        <f>+INDEX('年間計画（月別）'!$W$4:$AC$34,'年間計画（曜日別）'!K14,P$3)</f>
        <v>0</v>
      </c>
      <c r="Q14" s="39">
        <f>+INDEX('年間計画（月別）'!$W$4:$AC$34,'年間計画（曜日別）'!K14,Q$3)</f>
        <v>0</v>
      </c>
      <c r="R14" s="124">
        <f>+INDEX('年間計画（月別）'!$W$4:$AC$34,'年間計画（曜日別）'!K14,R$3)</f>
        <v>0</v>
      </c>
      <c r="S14" s="125">
        <v>2</v>
      </c>
      <c r="T14" s="214">
        <f>+INDEX('年間計画（月別）'!$W$4:$AC$34,'年間計画（曜日別）'!S14,T$3)</f>
        <v>0</v>
      </c>
      <c r="U14" s="215">
        <f>+INDEX('年間計画（月別）'!$W$4:$AC$34,'年間計画（曜日別）'!S14,U$3)</f>
        <v>0</v>
      </c>
      <c r="V14" s="215">
        <f>+INDEX('年間計画（月別）'!$W$4:$AC$34,'年間計画（曜日別）'!S14,V$3)</f>
        <v>0</v>
      </c>
      <c r="W14" s="215">
        <f>+INDEX('年間計画（月別）'!$W$4:$AC$34,'年間計画（曜日別）'!S14,W$3)</f>
        <v>0</v>
      </c>
      <c r="X14" s="215">
        <f>+INDEX('年間計画（月別）'!$W$4:$AC$34,'年間計画（曜日別）'!S14,X$3)</f>
        <v>0</v>
      </c>
      <c r="Y14" s="215">
        <f>+INDEX('年間計画（月別）'!$W$4:$AC$34,'年間計画（曜日別）'!S14,Y$3)</f>
        <v>0</v>
      </c>
      <c r="Z14" s="216">
        <f>+INDEX('年間計画（月別）'!$W$4:$AC$34,'年間計画（曜日別）'!S14,Z$3)</f>
        <v>0</v>
      </c>
      <c r="AA14" s="125">
        <v>3</v>
      </c>
      <c r="AB14" s="214">
        <f>+INDEX('年間計画（月別）'!$W$4:$AC$34,'年間計画（曜日別）'!AA14,AB$3)</f>
        <v>0</v>
      </c>
      <c r="AC14" s="215">
        <f>+INDEX('年間計画（月別）'!$W$4:$AC$34,'年間計画（曜日別）'!AA14,AC$3)</f>
        <v>0</v>
      </c>
      <c r="AD14" s="215">
        <f>+INDEX('年間計画（月別）'!$W$4:$AC$34,'年間計画（曜日別）'!AA14,AD$3)</f>
        <v>0</v>
      </c>
      <c r="AE14" s="215">
        <f>+INDEX('年間計画（月別）'!$W$4:$AC$34,'年間計画（曜日別）'!AA14,AE$3)</f>
        <v>0</v>
      </c>
      <c r="AF14" s="215">
        <f>+INDEX('年間計画（月別）'!$W$4:$AC$34,'年間計画（曜日別）'!AA14,AF$3)</f>
        <v>0</v>
      </c>
      <c r="AG14" s="215">
        <f>+INDEX('年間計画（月別）'!$W$4:$AC$34,'年間計画（曜日別）'!AA14,AG$3)</f>
        <v>0</v>
      </c>
      <c r="AH14" s="216">
        <f>+INDEX('年間計画（月別）'!$W$4:$AC$34,'年間計画（曜日別）'!AA14,AH$3)</f>
        <v>0</v>
      </c>
      <c r="AI14" s="68">
        <v>4</v>
      </c>
      <c r="AJ14" s="214">
        <f>+INDEX('年間計画（月別）'!$W$4:$AC$34,'年間計画（曜日別）'!AI14,AJ$3)</f>
        <v>0</v>
      </c>
      <c r="AK14" s="215">
        <f>+INDEX('年間計画（月別）'!$W$4:$AC$34,'年間計画（曜日別）'!AI14,AK$3)</f>
        <v>0</v>
      </c>
      <c r="AL14" s="215">
        <f>+INDEX('年間計画（月別）'!$W$4:$AC$34,'年間計画（曜日別）'!AI14,AL$3)</f>
        <v>0</v>
      </c>
      <c r="AM14" s="215">
        <f>+INDEX('年間計画（月別）'!$W$4:$AC$34,'年間計画（曜日別）'!AI14,AM$3)</f>
        <v>0</v>
      </c>
      <c r="AN14" s="215">
        <f>+INDEX('年間計画（月別）'!$W$4:$AC$34,'年間計画（曜日別）'!AI14,AN$3)</f>
        <v>0</v>
      </c>
      <c r="AO14" s="215">
        <f>+INDEX('年間計画（月別）'!$W$4:$AC$34,'年間計画（曜日別）'!AI14,AO$3)</f>
        <v>0</v>
      </c>
      <c r="AP14" s="216">
        <f>+INDEX('年間計画（月別）'!$W$4:$AC$34,'年間計画（曜日別）'!AI14,AP$3)</f>
        <v>0</v>
      </c>
      <c r="AQ14" s="68">
        <v>5</v>
      </c>
      <c r="AR14" s="214" t="str">
        <f>+INDEX('年間計画（月別）'!$W$4:$AC$34,'年間計画（曜日別）'!AQ14,AR$3)</f>
        <v>-</v>
      </c>
      <c r="AS14" s="215" t="str">
        <f>+INDEX('年間計画（月別）'!$W$4:$AC$34,'年間計画（曜日別）'!AQ14,AS$3)</f>
        <v>-</v>
      </c>
      <c r="AT14" s="215" t="str">
        <f>+INDEX('年間計画（月別）'!$W$4:$AC$34,'年間計画（曜日別）'!AQ14,AT$3)</f>
        <v>-</v>
      </c>
      <c r="AU14" s="215" t="str">
        <f>+INDEX('年間計画（月別）'!$W$4:$AC$34,'年間計画（曜日別）'!AQ14,AU$3)</f>
        <v>-</v>
      </c>
      <c r="AV14" s="215" t="str">
        <f>+INDEX('年間計画（月別）'!$W$4:$AC$34,'年間計画（曜日別）'!AQ14,AV$3)</f>
        <v>-</v>
      </c>
      <c r="AW14" s="215" t="str">
        <f>+INDEX('年間計画（月別）'!$W$4:$AC$34,'年間計画（曜日別）'!AQ14,AW$3)</f>
        <v>-</v>
      </c>
      <c r="AX14" s="216" t="str">
        <f>+INDEX('年間計画（月別）'!$W$4:$AC$34,'年間計画（曜日別）'!AQ14,AX$3)</f>
        <v>-</v>
      </c>
      <c r="AY14" s="68">
        <v>6</v>
      </c>
      <c r="AZ14" s="214" t="str">
        <f>+INDEX('年間計画（月別）'!$W$4:$AC$34,'年間計画（曜日別）'!AY14,AZ$3)</f>
        <v>-</v>
      </c>
      <c r="BA14" s="215" t="str">
        <f>+INDEX('年間計画（月別）'!$W$4:$AC$34,'年間計画（曜日別）'!AY14,BA$3)</f>
        <v>-</v>
      </c>
      <c r="BB14" s="215" t="str">
        <f>+INDEX('年間計画（月別）'!$W$4:$AC$34,'年間計画（曜日別）'!AY14,BB$3)</f>
        <v>-</v>
      </c>
      <c r="BC14" s="215" t="str">
        <f>+INDEX('年間計画（月別）'!$W$4:$AC$34,'年間計画（曜日別）'!AY14,BC$3)</f>
        <v>-</v>
      </c>
      <c r="BD14" s="215" t="str">
        <f>+INDEX('年間計画（月別）'!$W$4:$AC$34,'年間計画（曜日別）'!AY14,BD$3)</f>
        <v>-</v>
      </c>
      <c r="BE14" s="215" t="str">
        <f>+INDEX('年間計画（月別）'!$W$4:$AC$34,'年間計画（曜日別）'!AY14,BE$3)</f>
        <v>-</v>
      </c>
      <c r="BF14" s="216" t="str">
        <f>+INDEX('年間計画（月別）'!$W$4:$AC$34,'年間計画（曜日別）'!AY14,BF$3)</f>
        <v>-</v>
      </c>
      <c r="BG14" s="217"/>
      <c r="BK14" s="213">
        <f t="shared" si="19"/>
        <v>40332</v>
      </c>
      <c r="BL14" s="25">
        <f t="shared" si="0"/>
        <v>3</v>
      </c>
      <c r="BM14" s="25" t="str">
        <f t="shared" si="20"/>
        <v>木</v>
      </c>
      <c r="BN14" s="213">
        <f t="shared" si="1"/>
        <v>40333</v>
      </c>
      <c r="BO14" s="25">
        <f t="shared" si="2"/>
        <v>4</v>
      </c>
      <c r="BP14" s="25" t="str">
        <f t="shared" si="3"/>
        <v>金</v>
      </c>
      <c r="BQ14" s="213">
        <f t="shared" si="4"/>
        <v>40334</v>
      </c>
      <c r="BR14" s="25">
        <f t="shared" si="5"/>
        <v>5</v>
      </c>
      <c r="BS14" s="25" t="str">
        <f t="shared" si="6"/>
        <v>土</v>
      </c>
      <c r="BT14" s="213">
        <f t="shared" si="7"/>
        <v>40335</v>
      </c>
      <c r="BU14" s="25">
        <f t="shared" si="8"/>
        <v>6</v>
      </c>
      <c r="BV14" s="25" t="str">
        <f t="shared" si="9"/>
        <v>日</v>
      </c>
      <c r="BW14" s="213">
        <f t="shared" si="10"/>
        <v>40336</v>
      </c>
      <c r="BX14" s="25">
        <f t="shared" si="11"/>
        <v>7</v>
      </c>
      <c r="BY14" s="25" t="str">
        <f t="shared" si="12"/>
        <v>月</v>
      </c>
      <c r="BZ14" s="213">
        <f t="shared" si="13"/>
        <v>40337</v>
      </c>
      <c r="CA14" s="25">
        <f t="shared" si="14"/>
        <v>8</v>
      </c>
      <c r="CB14" s="25" t="str">
        <f t="shared" si="15"/>
        <v>火</v>
      </c>
      <c r="CC14" s="213">
        <f t="shared" si="16"/>
        <v>40338</v>
      </c>
      <c r="CD14" s="25">
        <f t="shared" si="17"/>
        <v>9</v>
      </c>
      <c r="CE14" s="25" t="str">
        <f t="shared" si="18"/>
        <v>水</v>
      </c>
    </row>
    <row r="15" spans="1:83" ht="15.75" customHeight="1">
      <c r="A15" s="207"/>
      <c r="B15" s="67">
        <v>11</v>
      </c>
      <c r="C15" s="194">
        <v>7</v>
      </c>
      <c r="D15" s="214">
        <f>+INDEX('年間計画（月別）'!$W$4:$AC$34,'年間計画（曜日別）'!C15,D$3)</f>
        <v>0</v>
      </c>
      <c r="E15" s="215">
        <f>+INDEX('年間計画（月別）'!$W$4:$AC$34,'年間計画（曜日別）'!C15,E$3)</f>
        <v>0</v>
      </c>
      <c r="F15" s="215">
        <f>+INDEX('年間計画（月別）'!$W$4:$AC$34,'年間計画（曜日別）'!C15,F$3)</f>
        <v>0</v>
      </c>
      <c r="G15" s="215">
        <f>+INDEX('年間計画（月別）'!$W$4:$AC$34,'年間計画（曜日別）'!C15,G$3)</f>
        <v>0</v>
      </c>
      <c r="H15" s="215">
        <f>+INDEX('年間計画（月別）'!$W$4:$AC$34,'年間計画（曜日別）'!C15,H$3)</f>
        <v>0</v>
      </c>
      <c r="I15" s="215">
        <f>+INDEX('年間計画（月別）'!$W$4:$AC$34,'年間計画（曜日別）'!C15,I$3)</f>
        <v>0</v>
      </c>
      <c r="J15" s="216">
        <f>+INDEX('年間計画（月別）'!$W$4:$AC$34,'年間計画（曜日別）'!C15,J$3)</f>
        <v>0</v>
      </c>
      <c r="K15" s="122">
        <v>8</v>
      </c>
      <c r="L15" s="61">
        <f>+INDEX('年間計画（月別）'!$W$4:$AC$34,'年間計画（曜日別）'!K15,L$3)</f>
        <v>0</v>
      </c>
      <c r="M15" s="34">
        <f>+INDEX('年間計画（月別）'!$W$4:$AC$34,'年間計画（曜日別）'!K15,M$3)</f>
        <v>0</v>
      </c>
      <c r="N15" s="34">
        <f>+INDEX('年間計画（月別）'!$W$4:$AC$34,'年間計画（曜日別）'!K15,N$3)</f>
        <v>0</v>
      </c>
      <c r="O15" s="34">
        <f>+INDEX('年間計画（月別）'!$W$4:$AC$34,'年間計画（曜日別）'!K15,O$3)</f>
        <v>0</v>
      </c>
      <c r="P15" s="34">
        <f>+INDEX('年間計画（月別）'!$W$4:$AC$34,'年間計画（曜日別）'!K15,P$3)</f>
        <v>0</v>
      </c>
      <c r="Q15" s="34">
        <f>+INDEX('年間計画（月別）'!$W$4:$AC$34,'年間計画（曜日別）'!K15,Q$3)</f>
        <v>0</v>
      </c>
      <c r="R15" s="81">
        <f>+INDEX('年間計画（月別）'!$W$4:$AC$34,'年間計画（曜日別）'!K15,R$3)</f>
        <v>0</v>
      </c>
      <c r="S15" s="122">
        <v>9</v>
      </c>
      <c r="T15" s="61">
        <f>+INDEX('年間計画（月別）'!$W$4:$AC$34,'年間計画（曜日別）'!S15,T$3)</f>
        <v>0</v>
      </c>
      <c r="U15" s="34">
        <f>+INDEX('年間計画（月別）'!$W$4:$AC$34,'年間計画（曜日別）'!S15,U$3)</f>
        <v>0</v>
      </c>
      <c r="V15" s="34">
        <f>+INDEX('年間計画（月別）'!$W$4:$AC$34,'年間計画（曜日別）'!S15,V$3)</f>
        <v>0</v>
      </c>
      <c r="W15" s="34">
        <f>+INDEX('年間計画（月別）'!$W$4:$AC$34,'年間計画（曜日別）'!S15,W$3)</f>
        <v>0</v>
      </c>
      <c r="X15" s="34">
        <f>+INDEX('年間計画（月別）'!$W$4:$AC$34,'年間計画（曜日別）'!S15,X$3)</f>
        <v>0</v>
      </c>
      <c r="Y15" s="34">
        <f>+INDEX('年間計画（月別）'!$W$4:$AC$34,'年間計画（曜日別）'!S15,Y$3)</f>
        <v>0</v>
      </c>
      <c r="Z15" s="81">
        <f>+INDEX('年間計画（月別）'!$W$4:$AC$34,'年間計画（曜日別）'!S15,Z$3)</f>
        <v>0</v>
      </c>
      <c r="AA15" s="122">
        <v>10</v>
      </c>
      <c r="AB15" s="61">
        <f>+INDEX('年間計画（月別）'!$W$4:$AC$34,'年間計画（曜日別）'!AA15,AB$3)</f>
        <v>0</v>
      </c>
      <c r="AC15" s="34">
        <f>+INDEX('年間計画（月別）'!$W$4:$AC$34,'年間計画（曜日別）'!AA15,AC$3)</f>
        <v>0</v>
      </c>
      <c r="AD15" s="34">
        <f>+INDEX('年間計画（月別）'!$W$4:$AC$34,'年間計画（曜日別）'!AA15,AD$3)</f>
        <v>0</v>
      </c>
      <c r="AE15" s="34">
        <f>+INDEX('年間計画（月別）'!$W$4:$AC$34,'年間計画（曜日別）'!AA15,AE$3)</f>
        <v>0</v>
      </c>
      <c r="AF15" s="34">
        <f>+INDEX('年間計画（月別）'!$W$4:$AC$34,'年間計画（曜日別）'!AA15,AF$3)</f>
        <v>0</v>
      </c>
      <c r="AG15" s="34">
        <f>+INDEX('年間計画（月別）'!$W$4:$AC$34,'年間計画（曜日別）'!AA15,AG$3)</f>
        <v>0</v>
      </c>
      <c r="AH15" s="81">
        <f>+INDEX('年間計画（月別）'!$W$4:$AC$34,'年間計画（曜日別）'!AA15,AH$3)</f>
        <v>0</v>
      </c>
      <c r="AI15" s="64">
        <v>11</v>
      </c>
      <c r="AJ15" s="61">
        <f>+INDEX('年間計画（月別）'!$W$4:$AC$34,'年間計画（曜日別）'!AI15,AJ$3)</f>
        <v>0</v>
      </c>
      <c r="AK15" s="34">
        <f>+INDEX('年間計画（月別）'!$W$4:$AC$34,'年間計画（曜日別）'!AI15,AK$3)</f>
        <v>0</v>
      </c>
      <c r="AL15" s="34">
        <f>+INDEX('年間計画（月別）'!$W$4:$AC$34,'年間計画（曜日別）'!AI15,AL$3)</f>
        <v>0</v>
      </c>
      <c r="AM15" s="34">
        <f>+INDEX('年間計画（月別）'!$W$4:$AC$34,'年間計画（曜日別）'!AI15,AM$3)</f>
        <v>0</v>
      </c>
      <c r="AN15" s="34">
        <f>+INDEX('年間計画（月別）'!$W$4:$AC$34,'年間計画（曜日別）'!AI15,AN$3)</f>
        <v>0</v>
      </c>
      <c r="AO15" s="34">
        <f>+INDEX('年間計画（月別）'!$W$4:$AC$34,'年間計画（曜日別）'!AI15,AO$3)</f>
        <v>0</v>
      </c>
      <c r="AP15" s="81">
        <f>+INDEX('年間計画（月別）'!$W$4:$AC$34,'年間計画（曜日別）'!AI15,AP$3)</f>
        <v>0</v>
      </c>
      <c r="AQ15" s="64">
        <v>12</v>
      </c>
      <c r="AR15" s="61" t="str">
        <f>+INDEX('年間計画（月別）'!$W$4:$AC$34,'年間計画（曜日別）'!AQ15,AR$3)</f>
        <v>-</v>
      </c>
      <c r="AS15" s="34" t="str">
        <f>+INDEX('年間計画（月別）'!$W$4:$AC$34,'年間計画（曜日別）'!AQ15,AS$3)</f>
        <v>-</v>
      </c>
      <c r="AT15" s="34" t="str">
        <f>+INDEX('年間計画（月別）'!$W$4:$AC$34,'年間計画（曜日別）'!AQ15,AT$3)</f>
        <v>-</v>
      </c>
      <c r="AU15" s="34" t="str">
        <f>+INDEX('年間計画（月別）'!$W$4:$AC$34,'年間計画（曜日別）'!AQ15,AU$3)</f>
        <v>-</v>
      </c>
      <c r="AV15" s="34" t="str">
        <f>+INDEX('年間計画（月別）'!$W$4:$AC$34,'年間計画（曜日別）'!AQ15,AV$3)</f>
        <v>-</v>
      </c>
      <c r="AW15" s="34" t="str">
        <f>+INDEX('年間計画（月別）'!$W$4:$AC$34,'年間計画（曜日別）'!AQ15,AW$3)</f>
        <v>-</v>
      </c>
      <c r="AX15" s="81" t="str">
        <f>+INDEX('年間計画（月別）'!$W$4:$AC$34,'年間計画（曜日別）'!AQ15,AX$3)</f>
        <v>-</v>
      </c>
      <c r="AY15" s="64">
        <v>13</v>
      </c>
      <c r="AZ15" s="61" t="str">
        <f>+INDEX('年間計画（月別）'!$W$4:$AC$34,'年間計画（曜日別）'!AY15,AZ$3)</f>
        <v>-</v>
      </c>
      <c r="BA15" s="34" t="str">
        <f>+INDEX('年間計画（月別）'!$W$4:$AC$34,'年間計画（曜日別）'!AY15,BA$3)</f>
        <v>-</v>
      </c>
      <c r="BB15" s="34" t="str">
        <f>+INDEX('年間計画（月別）'!$W$4:$AC$34,'年間計画（曜日別）'!AY15,BB$3)</f>
        <v>-</v>
      </c>
      <c r="BC15" s="34" t="str">
        <f>+INDEX('年間計画（月別）'!$W$4:$AC$34,'年間計画（曜日別）'!AY15,BC$3)</f>
        <v>-</v>
      </c>
      <c r="BD15" s="34" t="str">
        <f>+INDEX('年間計画（月別）'!$W$4:$AC$34,'年間計画（曜日別）'!AY15,BD$3)</f>
        <v>-</v>
      </c>
      <c r="BE15" s="34" t="str">
        <f>+INDEX('年間計画（月別）'!$W$4:$AC$34,'年間計画（曜日別）'!AY15,BE$3)</f>
        <v>-</v>
      </c>
      <c r="BF15" s="81" t="str">
        <f>+INDEX('年間計画（月別）'!$W$4:$AC$34,'年間計画（曜日別）'!AY15,BF$3)</f>
        <v>-</v>
      </c>
      <c r="BG15" s="188"/>
      <c r="BK15" s="213">
        <f t="shared" si="19"/>
        <v>40339</v>
      </c>
      <c r="BL15" s="25">
        <f t="shared" si="0"/>
        <v>10</v>
      </c>
      <c r="BM15" s="25" t="str">
        <f t="shared" si="20"/>
        <v>木</v>
      </c>
      <c r="BN15" s="213">
        <f t="shared" si="1"/>
        <v>40340</v>
      </c>
      <c r="BO15" s="25">
        <f t="shared" si="2"/>
        <v>11</v>
      </c>
      <c r="BP15" s="25" t="str">
        <f t="shared" si="3"/>
        <v>金</v>
      </c>
      <c r="BQ15" s="213">
        <f t="shared" si="4"/>
        <v>40341</v>
      </c>
      <c r="BR15" s="25">
        <f t="shared" si="5"/>
        <v>12</v>
      </c>
      <c r="BS15" s="25" t="str">
        <f t="shared" si="6"/>
        <v>土</v>
      </c>
      <c r="BT15" s="213">
        <f t="shared" si="7"/>
        <v>40342</v>
      </c>
      <c r="BU15" s="25">
        <f t="shared" si="8"/>
        <v>13</v>
      </c>
      <c r="BV15" s="25" t="str">
        <f t="shared" si="9"/>
        <v>日</v>
      </c>
      <c r="BW15" s="213">
        <f t="shared" si="10"/>
        <v>40343</v>
      </c>
      <c r="BX15" s="25">
        <f t="shared" si="11"/>
        <v>14</v>
      </c>
      <c r="BY15" s="25" t="str">
        <f t="shared" si="12"/>
        <v>月</v>
      </c>
      <c r="BZ15" s="213">
        <f t="shared" si="13"/>
        <v>40344</v>
      </c>
      <c r="CA15" s="25">
        <f t="shared" si="14"/>
        <v>15</v>
      </c>
      <c r="CB15" s="25" t="str">
        <f t="shared" si="15"/>
        <v>火</v>
      </c>
      <c r="CC15" s="213">
        <f t="shared" si="16"/>
        <v>40345</v>
      </c>
      <c r="CD15" s="25">
        <f t="shared" si="17"/>
        <v>16</v>
      </c>
      <c r="CE15" s="25" t="str">
        <f t="shared" si="18"/>
        <v>水</v>
      </c>
    </row>
    <row r="16" spans="1:83" ht="15.75" customHeight="1">
      <c r="A16" s="207">
        <v>6</v>
      </c>
      <c r="B16" s="62">
        <v>12</v>
      </c>
      <c r="C16" s="73">
        <v>14</v>
      </c>
      <c r="D16" s="61">
        <f>+INDEX('年間計画（月別）'!$W$4:$AC$34,'年間計画（曜日別）'!C16,D$3)</f>
        <v>0</v>
      </c>
      <c r="E16" s="34">
        <f>+INDEX('年間計画（月別）'!$W$4:$AC$34,'年間計画（曜日別）'!C16,E$3)</f>
        <v>0</v>
      </c>
      <c r="F16" s="34">
        <f>+INDEX('年間計画（月別）'!$W$4:$AC$34,'年間計画（曜日別）'!C16,F$3)</f>
        <v>0</v>
      </c>
      <c r="G16" s="34">
        <f>+INDEX('年間計画（月別）'!$W$4:$AC$34,'年間計画（曜日別）'!C16,G$3)</f>
        <v>0</v>
      </c>
      <c r="H16" s="34">
        <f>+INDEX('年間計画（月別）'!$W$4:$AC$34,'年間計画（曜日別）'!C16,H$3)</f>
        <v>0</v>
      </c>
      <c r="I16" s="34">
        <f>+INDEX('年間計画（月別）'!$W$4:$AC$34,'年間計画（曜日別）'!C16,I$3)</f>
        <v>0</v>
      </c>
      <c r="J16" s="81">
        <f>+INDEX('年間計画（月別）'!$W$4:$AC$34,'年間計画（曜日別）'!C16,J$3)</f>
        <v>0</v>
      </c>
      <c r="K16" s="122">
        <v>15</v>
      </c>
      <c r="L16" s="61">
        <f>+INDEX('年間計画（月別）'!$W$4:$AC$34,'年間計画（曜日別）'!K16,L$3)</f>
        <v>0</v>
      </c>
      <c r="M16" s="34">
        <f>+INDEX('年間計画（月別）'!$W$4:$AC$34,'年間計画（曜日別）'!K16,M$3)</f>
        <v>0</v>
      </c>
      <c r="N16" s="34">
        <f>+INDEX('年間計画（月別）'!$W$4:$AC$34,'年間計画（曜日別）'!K16,N$3)</f>
        <v>0</v>
      </c>
      <c r="O16" s="34">
        <f>+INDEX('年間計画（月別）'!$W$4:$AC$34,'年間計画（曜日別）'!K16,O$3)</f>
        <v>0</v>
      </c>
      <c r="P16" s="34">
        <f>+INDEX('年間計画（月別）'!$W$4:$AC$34,'年間計画（曜日別）'!K16,P$3)</f>
        <v>0</v>
      </c>
      <c r="Q16" s="34">
        <f>+INDEX('年間計画（月別）'!$W$4:$AC$34,'年間計画（曜日別）'!K16,Q$3)</f>
        <v>0</v>
      </c>
      <c r="R16" s="81">
        <f>+INDEX('年間計画（月別）'!$W$4:$AC$34,'年間計画（曜日別）'!K16,R$3)</f>
        <v>0</v>
      </c>
      <c r="S16" s="122">
        <v>16</v>
      </c>
      <c r="T16" s="61">
        <f>+INDEX('年間計画（月別）'!$W$4:$AC$34,'年間計画（曜日別）'!S16,T$3)</f>
        <v>0</v>
      </c>
      <c r="U16" s="34">
        <f>+INDEX('年間計画（月別）'!$W$4:$AC$34,'年間計画（曜日別）'!S16,U$3)</f>
        <v>0</v>
      </c>
      <c r="V16" s="34">
        <f>+INDEX('年間計画（月別）'!$W$4:$AC$34,'年間計画（曜日別）'!S16,V$3)</f>
        <v>0</v>
      </c>
      <c r="W16" s="34">
        <f>+INDEX('年間計画（月別）'!$W$4:$AC$34,'年間計画（曜日別）'!S16,W$3)</f>
        <v>0</v>
      </c>
      <c r="X16" s="34">
        <f>+INDEX('年間計画（月別）'!$W$4:$AC$34,'年間計画（曜日別）'!S16,X$3)</f>
        <v>0</v>
      </c>
      <c r="Y16" s="34">
        <f>+INDEX('年間計画（月別）'!$W$4:$AC$34,'年間計画（曜日別）'!S16,Y$3)</f>
        <v>0</v>
      </c>
      <c r="Z16" s="81">
        <f>+INDEX('年間計画（月別）'!$W$4:$AC$34,'年間計画（曜日別）'!S16,Z$3)</f>
        <v>0</v>
      </c>
      <c r="AA16" s="122">
        <v>17</v>
      </c>
      <c r="AB16" s="61">
        <f>+INDEX('年間計画（月別）'!$W$4:$AC$34,'年間計画（曜日別）'!AA16,AB$3)</f>
        <v>0</v>
      </c>
      <c r="AC16" s="34">
        <f>+INDEX('年間計画（月別）'!$W$4:$AC$34,'年間計画（曜日別）'!AA16,AC$3)</f>
        <v>0</v>
      </c>
      <c r="AD16" s="34">
        <f>+INDEX('年間計画（月別）'!$W$4:$AC$34,'年間計画（曜日別）'!AA16,AD$3)</f>
        <v>0</v>
      </c>
      <c r="AE16" s="34">
        <f>+INDEX('年間計画（月別）'!$W$4:$AC$34,'年間計画（曜日別）'!AA16,AE$3)</f>
        <v>0</v>
      </c>
      <c r="AF16" s="34">
        <f>+INDEX('年間計画（月別）'!$W$4:$AC$34,'年間計画（曜日別）'!AA16,AF$3)</f>
        <v>0</v>
      </c>
      <c r="AG16" s="34">
        <f>+INDEX('年間計画（月別）'!$W$4:$AC$34,'年間計画（曜日別）'!AA16,AG$3)</f>
        <v>0</v>
      </c>
      <c r="AH16" s="81">
        <f>+INDEX('年間計画（月別）'!$W$4:$AC$34,'年間計画（曜日別）'!AA16,AH$3)</f>
        <v>0</v>
      </c>
      <c r="AI16" s="64">
        <v>18</v>
      </c>
      <c r="AJ16" s="61">
        <f>+INDEX('年間計画（月別）'!$W$4:$AC$34,'年間計画（曜日別）'!AI16,AJ$3)</f>
        <v>0</v>
      </c>
      <c r="AK16" s="34">
        <f>+INDEX('年間計画（月別）'!$W$4:$AC$34,'年間計画（曜日別）'!AI16,AK$3)</f>
        <v>0</v>
      </c>
      <c r="AL16" s="34">
        <f>+INDEX('年間計画（月別）'!$W$4:$AC$34,'年間計画（曜日別）'!AI16,AL$3)</f>
        <v>0</v>
      </c>
      <c r="AM16" s="34">
        <f>+INDEX('年間計画（月別）'!$W$4:$AC$34,'年間計画（曜日別）'!AI16,AM$3)</f>
        <v>0</v>
      </c>
      <c r="AN16" s="34">
        <f>+INDEX('年間計画（月別）'!$W$4:$AC$34,'年間計画（曜日別）'!AI16,AN$3)</f>
        <v>0</v>
      </c>
      <c r="AO16" s="34">
        <f>+INDEX('年間計画（月別）'!$W$4:$AC$34,'年間計画（曜日別）'!AI16,AO$3)</f>
        <v>0</v>
      </c>
      <c r="AP16" s="81">
        <f>+INDEX('年間計画（月別）'!$W$4:$AC$34,'年間計画（曜日別）'!AI16,AP$3)</f>
        <v>0</v>
      </c>
      <c r="AQ16" s="64">
        <v>19</v>
      </c>
      <c r="AR16" s="61" t="str">
        <f>+INDEX('年間計画（月別）'!$W$4:$AC$34,'年間計画（曜日別）'!AQ16,AR$3)</f>
        <v>-</v>
      </c>
      <c r="AS16" s="34" t="str">
        <f>+INDEX('年間計画（月別）'!$W$4:$AC$34,'年間計画（曜日別）'!AQ16,AS$3)</f>
        <v>-</v>
      </c>
      <c r="AT16" s="34" t="str">
        <f>+INDEX('年間計画（月別）'!$W$4:$AC$34,'年間計画（曜日別）'!AQ16,AT$3)</f>
        <v>-</v>
      </c>
      <c r="AU16" s="34" t="str">
        <f>+INDEX('年間計画（月別）'!$W$4:$AC$34,'年間計画（曜日別）'!AQ16,AU$3)</f>
        <v>-</v>
      </c>
      <c r="AV16" s="34" t="str">
        <f>+INDEX('年間計画（月別）'!$W$4:$AC$34,'年間計画（曜日別）'!AQ16,AV$3)</f>
        <v>-</v>
      </c>
      <c r="AW16" s="34" t="str">
        <f>+INDEX('年間計画（月別）'!$W$4:$AC$34,'年間計画（曜日別）'!AQ16,AW$3)</f>
        <v>-</v>
      </c>
      <c r="AX16" s="81" t="str">
        <f>+INDEX('年間計画（月別）'!$W$4:$AC$34,'年間計画（曜日別）'!AQ16,AX$3)</f>
        <v>-</v>
      </c>
      <c r="AY16" s="64">
        <v>20</v>
      </c>
      <c r="AZ16" s="61" t="str">
        <f>+INDEX('年間計画（月別）'!$W$4:$AC$34,'年間計画（曜日別）'!AY16,AZ$3)</f>
        <v>-</v>
      </c>
      <c r="BA16" s="34" t="str">
        <f>+INDEX('年間計画（月別）'!$W$4:$AC$34,'年間計画（曜日別）'!AY16,BA$3)</f>
        <v>-</v>
      </c>
      <c r="BB16" s="34" t="str">
        <f>+INDEX('年間計画（月別）'!$W$4:$AC$34,'年間計画（曜日別）'!AY16,BB$3)</f>
        <v>-</v>
      </c>
      <c r="BC16" s="34" t="str">
        <f>+INDEX('年間計画（月別）'!$W$4:$AC$34,'年間計画（曜日別）'!AY16,BC$3)</f>
        <v>-</v>
      </c>
      <c r="BD16" s="34" t="str">
        <f>+INDEX('年間計画（月別）'!$W$4:$AC$34,'年間計画（曜日別）'!AY16,BD$3)</f>
        <v>-</v>
      </c>
      <c r="BE16" s="34" t="str">
        <f>+INDEX('年間計画（月別）'!$W$4:$AC$34,'年間計画（曜日別）'!AY16,BE$3)</f>
        <v>-</v>
      </c>
      <c r="BF16" s="81" t="str">
        <f>+INDEX('年間計画（月別）'!$W$4:$AC$34,'年間計画（曜日別）'!AY16,BF$3)</f>
        <v>-</v>
      </c>
      <c r="BG16" s="188"/>
      <c r="BK16" s="213">
        <f t="shared" si="19"/>
        <v>40346</v>
      </c>
      <c r="BL16" s="25">
        <f t="shared" si="0"/>
        <v>17</v>
      </c>
      <c r="BM16" s="25" t="str">
        <f t="shared" si="20"/>
        <v>木</v>
      </c>
      <c r="BN16" s="213">
        <f t="shared" si="1"/>
        <v>40347</v>
      </c>
      <c r="BO16" s="25">
        <f t="shared" si="2"/>
        <v>18</v>
      </c>
      <c r="BP16" s="25" t="str">
        <f t="shared" si="3"/>
        <v>金</v>
      </c>
      <c r="BQ16" s="213">
        <f t="shared" si="4"/>
        <v>40348</v>
      </c>
      <c r="BR16" s="25">
        <f t="shared" si="5"/>
        <v>19</v>
      </c>
      <c r="BS16" s="25" t="str">
        <f t="shared" si="6"/>
        <v>土</v>
      </c>
      <c r="BT16" s="213">
        <f t="shared" si="7"/>
        <v>40349</v>
      </c>
      <c r="BU16" s="25">
        <f t="shared" si="8"/>
        <v>20</v>
      </c>
      <c r="BV16" s="25" t="str">
        <f t="shared" si="9"/>
        <v>日</v>
      </c>
      <c r="BW16" s="213">
        <f t="shared" si="10"/>
        <v>40350</v>
      </c>
      <c r="BX16" s="25">
        <f t="shared" si="11"/>
        <v>21</v>
      </c>
      <c r="BY16" s="25" t="str">
        <f t="shared" si="12"/>
        <v>月</v>
      </c>
      <c r="BZ16" s="213">
        <f t="shared" si="13"/>
        <v>40351</v>
      </c>
      <c r="CA16" s="25">
        <f t="shared" si="14"/>
        <v>22</v>
      </c>
      <c r="CB16" s="25" t="str">
        <f t="shared" si="15"/>
        <v>火</v>
      </c>
      <c r="CC16" s="213">
        <f t="shared" si="16"/>
        <v>40352</v>
      </c>
      <c r="CD16" s="25">
        <f t="shared" si="17"/>
        <v>23</v>
      </c>
      <c r="CE16" s="25" t="str">
        <f t="shared" si="18"/>
        <v>水</v>
      </c>
    </row>
    <row r="17" spans="1:83" ht="15.75" customHeight="1" thickBot="1">
      <c r="A17" s="207" t="s">
        <v>358</v>
      </c>
      <c r="B17" s="67">
        <v>13</v>
      </c>
      <c r="C17" s="73">
        <v>21</v>
      </c>
      <c r="D17" s="61">
        <f>+INDEX('年間計画（月別）'!$W$4:$AC$34,'年間計画（曜日別）'!C17,D$3)</f>
        <v>0</v>
      </c>
      <c r="E17" s="34">
        <f>+INDEX('年間計画（月別）'!$W$4:$AC$34,'年間計画（曜日別）'!C17,E$3)</f>
        <v>0</v>
      </c>
      <c r="F17" s="34">
        <f>+INDEX('年間計画（月別）'!$W$4:$AC$34,'年間計画（曜日別）'!C17,F$3)</f>
        <v>0</v>
      </c>
      <c r="G17" s="34">
        <f>+INDEX('年間計画（月別）'!$W$4:$AC$34,'年間計画（曜日別）'!C17,G$3)</f>
        <v>0</v>
      </c>
      <c r="H17" s="34">
        <f>+INDEX('年間計画（月別）'!$W$4:$AC$34,'年間計画（曜日別）'!C17,H$3)</f>
        <v>0</v>
      </c>
      <c r="I17" s="34">
        <f>+INDEX('年間計画（月別）'!$W$4:$AC$34,'年間計画（曜日別）'!C17,I$3)</f>
        <v>0</v>
      </c>
      <c r="J17" s="81">
        <f>+INDEX('年間計画（月別）'!$W$4:$AC$34,'年間計画（曜日別）'!C17,J$3)</f>
        <v>0</v>
      </c>
      <c r="K17" s="122">
        <v>22</v>
      </c>
      <c r="L17" s="61">
        <f>+INDEX('年間計画（月別）'!$W$4:$AC$34,'年間計画（曜日別）'!K17,L$3)</f>
        <v>0</v>
      </c>
      <c r="M17" s="34">
        <f>+INDEX('年間計画（月別）'!$W$4:$AC$34,'年間計画（曜日別）'!K17,M$3)</f>
        <v>0</v>
      </c>
      <c r="N17" s="34">
        <f>+INDEX('年間計画（月別）'!$W$4:$AC$34,'年間計画（曜日別）'!K17,N$3)</f>
        <v>0</v>
      </c>
      <c r="O17" s="34">
        <f>+INDEX('年間計画（月別）'!$W$4:$AC$34,'年間計画（曜日別）'!K17,O$3)</f>
        <v>0</v>
      </c>
      <c r="P17" s="34">
        <f>+INDEX('年間計画（月別）'!$W$4:$AC$34,'年間計画（曜日別）'!K17,P$3)</f>
        <v>0</v>
      </c>
      <c r="Q17" s="34">
        <f>+INDEX('年間計画（月別）'!$W$4:$AC$34,'年間計画（曜日別）'!K17,Q$3)</f>
        <v>0</v>
      </c>
      <c r="R17" s="81">
        <f>+INDEX('年間計画（月別）'!$W$4:$AC$34,'年間計画（曜日別）'!K17,R$3)</f>
        <v>0</v>
      </c>
      <c r="S17" s="122">
        <v>23</v>
      </c>
      <c r="T17" s="61">
        <f>+INDEX('年間計画（月別）'!$W$4:$AC$34,'年間計画（曜日別）'!S17,T$3)</f>
        <v>0</v>
      </c>
      <c r="U17" s="34">
        <f>+INDEX('年間計画（月別）'!$W$4:$AC$34,'年間計画（曜日別）'!S17,U$3)</f>
        <v>0</v>
      </c>
      <c r="V17" s="34">
        <f>+INDEX('年間計画（月別）'!$W$4:$AC$34,'年間計画（曜日別）'!S17,V$3)</f>
        <v>0</v>
      </c>
      <c r="W17" s="34">
        <f>+INDEX('年間計画（月別）'!$W$4:$AC$34,'年間計画（曜日別）'!S17,W$3)</f>
        <v>0</v>
      </c>
      <c r="X17" s="34">
        <f>+INDEX('年間計画（月別）'!$W$4:$AC$34,'年間計画（曜日別）'!S17,X$3)</f>
        <v>0</v>
      </c>
      <c r="Y17" s="34">
        <f>+INDEX('年間計画（月別）'!$W$4:$AC$34,'年間計画（曜日別）'!S17,Y$3)</f>
        <v>0</v>
      </c>
      <c r="Z17" s="81">
        <f>+INDEX('年間計画（月別）'!$W$4:$AC$34,'年間計画（曜日別）'!S17,Z$3)</f>
        <v>0</v>
      </c>
      <c r="AA17" s="220">
        <v>24</v>
      </c>
      <c r="AB17" s="41">
        <f>+INDEX('年間計画（月別）'!$W$4:$AC$34,'年間計画（曜日別）'!AA17,AB$3)</f>
        <v>0</v>
      </c>
      <c r="AC17" s="7">
        <f>+INDEX('年間計画（月別）'!$W$4:$AC$34,'年間計画（曜日別）'!AA17,AC$3)</f>
        <v>0</v>
      </c>
      <c r="AD17" s="7">
        <f>+INDEX('年間計画（月別）'!$W$4:$AC$34,'年間計画（曜日別）'!AA17,AD$3)</f>
        <v>0</v>
      </c>
      <c r="AE17" s="7">
        <f>+INDEX('年間計画（月別）'!$W$4:$AC$34,'年間計画（曜日別）'!AA17,AE$3)</f>
        <v>0</v>
      </c>
      <c r="AF17" s="7">
        <f>+INDEX('年間計画（月別）'!$W$4:$AC$34,'年間計画（曜日別）'!AA17,AF$3)</f>
        <v>0</v>
      </c>
      <c r="AG17" s="7">
        <f>+INDEX('年間計画（月別）'!$W$4:$AC$34,'年間計画（曜日別）'!AA17,AG$3)</f>
        <v>0</v>
      </c>
      <c r="AH17" s="42">
        <f>+INDEX('年間計画（月別）'!$W$4:$AC$34,'年間計画（曜日別）'!AA17,AH$3)</f>
        <v>0</v>
      </c>
      <c r="AI17" s="197">
        <v>25</v>
      </c>
      <c r="AJ17" s="41">
        <f>+INDEX('年間計画（月別）'!$W$4:$AC$34,'年間計画（曜日別）'!AI17,AJ$3)</f>
        <v>0</v>
      </c>
      <c r="AK17" s="7">
        <f>+INDEX('年間計画（月別）'!$W$4:$AC$34,'年間計画（曜日別）'!AI17,AK$3)</f>
        <v>0</v>
      </c>
      <c r="AL17" s="7">
        <f>+INDEX('年間計画（月別）'!$W$4:$AC$34,'年間計画（曜日別）'!AI17,AL$3)</f>
        <v>0</v>
      </c>
      <c r="AM17" s="7">
        <f>+INDEX('年間計画（月別）'!$W$4:$AC$34,'年間計画（曜日別）'!AI17,AM$3)</f>
        <v>0</v>
      </c>
      <c r="AN17" s="7">
        <f>+INDEX('年間計画（月別）'!$W$4:$AC$34,'年間計画（曜日別）'!AI17,AN$3)</f>
        <v>0</v>
      </c>
      <c r="AO17" s="7">
        <f>+INDEX('年間計画（月別）'!$W$4:$AC$34,'年間計画（曜日別）'!AI17,AO$3)</f>
        <v>0</v>
      </c>
      <c r="AP17" s="42">
        <f>+INDEX('年間計画（月別）'!$W$4:$AC$34,'年間計画（曜日別）'!AI17,AP$3)</f>
        <v>0</v>
      </c>
      <c r="AQ17" s="197">
        <v>26</v>
      </c>
      <c r="AR17" s="41" t="str">
        <f>+INDEX('年間計画（月別）'!$W$4:$AC$34,'年間計画（曜日別）'!AQ17,AR$3)</f>
        <v>-</v>
      </c>
      <c r="AS17" s="7" t="str">
        <f>+INDEX('年間計画（月別）'!$W$4:$AC$34,'年間計画（曜日別）'!AQ17,AS$3)</f>
        <v>-</v>
      </c>
      <c r="AT17" s="7" t="str">
        <f>+INDEX('年間計画（月別）'!$W$4:$AC$34,'年間計画（曜日別）'!AQ17,AT$3)</f>
        <v>-</v>
      </c>
      <c r="AU17" s="7" t="str">
        <f>+INDEX('年間計画（月別）'!$W$4:$AC$34,'年間計画（曜日別）'!AQ17,AU$3)</f>
        <v>-</v>
      </c>
      <c r="AV17" s="7" t="str">
        <f>+INDEX('年間計画（月別）'!$W$4:$AC$34,'年間計画（曜日別）'!AQ17,AV$3)</f>
        <v>-</v>
      </c>
      <c r="AW17" s="7" t="str">
        <f>+INDEX('年間計画（月別）'!$W$4:$AC$34,'年間計画（曜日別）'!AQ17,AW$3)</f>
        <v>-</v>
      </c>
      <c r="AX17" s="42" t="str">
        <f>+INDEX('年間計画（月別）'!$W$4:$AC$34,'年間計画（曜日別）'!AQ17,AX$3)</f>
        <v>-</v>
      </c>
      <c r="AY17" s="197">
        <v>27</v>
      </c>
      <c r="AZ17" s="41" t="str">
        <f>+INDEX('年間計画（月別）'!$W$4:$AC$34,'年間計画（曜日別）'!AY17,AZ$3)</f>
        <v>-</v>
      </c>
      <c r="BA17" s="7" t="str">
        <f>+INDEX('年間計画（月別）'!$W$4:$AC$34,'年間計画（曜日別）'!AY17,BA$3)</f>
        <v>-</v>
      </c>
      <c r="BB17" s="7" t="str">
        <f>+INDEX('年間計画（月別）'!$W$4:$AC$34,'年間計画（曜日別）'!AY17,BB$3)</f>
        <v>-</v>
      </c>
      <c r="BC17" s="7" t="str">
        <f>+INDEX('年間計画（月別）'!$W$4:$AC$34,'年間計画（曜日別）'!AY17,BC$3)</f>
        <v>-</v>
      </c>
      <c r="BD17" s="7" t="str">
        <f>+INDEX('年間計画（月別）'!$W$4:$AC$34,'年間計画（曜日別）'!AY17,BD$3)</f>
        <v>-</v>
      </c>
      <c r="BE17" s="7" t="str">
        <f>+INDEX('年間計画（月別）'!$W$4:$AC$34,'年間計画（曜日別）'!AY17,BE$3)</f>
        <v>-</v>
      </c>
      <c r="BF17" s="42" t="str">
        <f>+INDEX('年間計画（月別）'!$W$4:$AC$34,'年間計画（曜日別）'!AY17,BF$3)</f>
        <v>-</v>
      </c>
      <c r="BG17" s="218"/>
      <c r="BK17" s="213">
        <f t="shared" si="19"/>
        <v>40353</v>
      </c>
      <c r="BL17" s="25">
        <f t="shared" si="0"/>
        <v>24</v>
      </c>
      <c r="BM17" s="25" t="str">
        <f t="shared" si="20"/>
        <v>木</v>
      </c>
      <c r="BN17" s="213">
        <f t="shared" si="1"/>
        <v>40354</v>
      </c>
      <c r="BO17" s="25">
        <f t="shared" si="2"/>
        <v>25</v>
      </c>
      <c r="BP17" s="25" t="str">
        <f t="shared" si="3"/>
        <v>金</v>
      </c>
      <c r="BQ17" s="213">
        <f t="shared" si="4"/>
        <v>40355</v>
      </c>
      <c r="BR17" s="25">
        <f t="shared" si="5"/>
        <v>26</v>
      </c>
      <c r="BS17" s="25" t="str">
        <f t="shared" si="6"/>
        <v>土</v>
      </c>
      <c r="BT17" s="213">
        <f t="shared" si="7"/>
        <v>40356</v>
      </c>
      <c r="BU17" s="25">
        <f t="shared" si="8"/>
        <v>27</v>
      </c>
      <c r="BV17" s="25" t="str">
        <f t="shared" si="9"/>
        <v>日</v>
      </c>
      <c r="BW17" s="213">
        <f t="shared" si="10"/>
        <v>40357</v>
      </c>
      <c r="BX17" s="25">
        <f t="shared" si="11"/>
        <v>28</v>
      </c>
      <c r="BY17" s="25" t="str">
        <f t="shared" si="12"/>
        <v>月</v>
      </c>
      <c r="BZ17" s="213">
        <f t="shared" si="13"/>
        <v>40358</v>
      </c>
      <c r="CA17" s="25">
        <f t="shared" si="14"/>
        <v>29</v>
      </c>
      <c r="CB17" s="25" t="str">
        <f t="shared" si="15"/>
        <v>火</v>
      </c>
      <c r="CC17" s="213">
        <f t="shared" si="16"/>
        <v>40359</v>
      </c>
      <c r="CD17" s="25">
        <f t="shared" si="17"/>
        <v>30</v>
      </c>
      <c r="CE17" s="25" t="str">
        <f t="shared" si="18"/>
        <v>水</v>
      </c>
    </row>
    <row r="18" spans="1:83" ht="15.75" customHeight="1" thickBot="1">
      <c r="A18" s="208"/>
      <c r="B18" s="66">
        <v>14</v>
      </c>
      <c r="C18" s="220">
        <v>28</v>
      </c>
      <c r="D18" s="41">
        <f>+INDEX('年間計画（月別）'!$W$4:$AC$34,'年間計画（曜日別）'!C18,D$3)</f>
        <v>0</v>
      </c>
      <c r="E18" s="7">
        <f>+INDEX('年間計画（月別）'!$W$4:$AC$34,'年間計画（曜日別）'!C18,E$3)</f>
        <v>0</v>
      </c>
      <c r="F18" s="7">
        <f>+INDEX('年間計画（月別）'!$W$4:$AC$34,'年間計画（曜日別）'!C18,F$3)</f>
        <v>0</v>
      </c>
      <c r="G18" s="7">
        <f>+INDEX('年間計画（月別）'!$W$4:$AC$34,'年間計画（曜日別）'!C18,G$3)</f>
        <v>0</v>
      </c>
      <c r="H18" s="7">
        <f>+INDEX('年間計画（月別）'!$W$4:$AC$34,'年間計画（曜日別）'!C18,H$3)</f>
        <v>0</v>
      </c>
      <c r="I18" s="7">
        <f>+INDEX('年間計画（月別）'!$W$4:$AC$34,'年間計画（曜日別）'!C18,I$3)</f>
        <v>0</v>
      </c>
      <c r="J18" s="42">
        <f>+INDEX('年間計画（月別）'!$W$4:$AC$34,'年間計画（曜日別）'!C18,J$3)</f>
        <v>0</v>
      </c>
      <c r="K18" s="211">
        <v>29</v>
      </c>
      <c r="L18" s="41">
        <f>+INDEX('年間計画（月別）'!$W$4:$AC$34,'年間計画（曜日別）'!K18,L$3)</f>
        <v>0</v>
      </c>
      <c r="M18" s="7">
        <f>+INDEX('年間計画（月別）'!$W$4:$AC$34,'年間計画（曜日別）'!K18,M$3)</f>
        <v>0</v>
      </c>
      <c r="N18" s="7">
        <f>+INDEX('年間計画（月別）'!$W$4:$AC$34,'年間計画（曜日別）'!K18,N$3)</f>
        <v>0</v>
      </c>
      <c r="O18" s="7">
        <f>+INDEX('年間計画（月別）'!$W$4:$AC$34,'年間計画（曜日別）'!K18,O$3)</f>
        <v>0</v>
      </c>
      <c r="P18" s="7">
        <f>+INDEX('年間計画（月別）'!$W$4:$AC$34,'年間計画（曜日別）'!K18,P$3)</f>
        <v>0</v>
      </c>
      <c r="Q18" s="7">
        <f>+INDEX('年間計画（月別）'!$W$4:$AC$34,'年間計画（曜日別）'!K18,Q$3)</f>
        <v>0</v>
      </c>
      <c r="R18" s="42">
        <f>+INDEX('年間計画（月別）'!$W$4:$AC$34,'年間計画（曜日別）'!K18,R$3)</f>
        <v>0</v>
      </c>
      <c r="S18" s="211">
        <v>30</v>
      </c>
      <c r="T18" s="41">
        <f>+INDEX('年間計画（月別）'!$W$4:$AC$34,'年間計画（曜日別）'!S18,T$3)</f>
        <v>0</v>
      </c>
      <c r="U18" s="7">
        <f>+INDEX('年間計画（月別）'!$W$4:$AC$34,'年間計画（曜日別）'!S18,U$3)</f>
        <v>0</v>
      </c>
      <c r="V18" s="7">
        <f>+INDEX('年間計画（月別）'!$W$4:$AC$34,'年間計画（曜日別）'!S18,V$3)</f>
        <v>0</v>
      </c>
      <c r="W18" s="7">
        <f>+INDEX('年間計画（月別）'!$W$4:$AC$34,'年間計画（曜日別）'!S18,W$3)</f>
        <v>0</v>
      </c>
      <c r="X18" s="7">
        <f>+INDEX('年間計画（月別）'!$W$4:$AC$34,'年間計画（曜日別）'!S18,X$3)</f>
        <v>0</v>
      </c>
      <c r="Y18" s="7">
        <f>+INDEX('年間計画（月別）'!$W$4:$AC$34,'年間計画（曜日別）'!S18,Y$3)</f>
        <v>0</v>
      </c>
      <c r="Z18" s="42">
        <f>+INDEX('年間計画（月別）'!$W$4:$AC$34,'年間計画（曜日別）'!S18,Z$3)</f>
        <v>0</v>
      </c>
      <c r="AA18" s="125">
        <v>1</v>
      </c>
      <c r="AB18" s="214">
        <f>+INDEX('年間計画（月別）'!$AG$4:$AM$34,'年間計画（曜日別）'!AA18,AB$3)</f>
        <v>0</v>
      </c>
      <c r="AC18" s="215">
        <f>+INDEX('年間計画（月別）'!$AG$4:$AM$34,'年間計画（曜日別）'!AA18,AC$3)</f>
        <v>0</v>
      </c>
      <c r="AD18" s="215">
        <f>+INDEX('年間計画（月別）'!$AG$4:$AM$34,'年間計画（曜日別）'!AA18,AD$3)</f>
        <v>0</v>
      </c>
      <c r="AE18" s="215">
        <f>+INDEX('年間計画（月別）'!$AG$4:$AM$34,'年間計画（曜日別）'!AA18,AE$3)</f>
        <v>0</v>
      </c>
      <c r="AF18" s="215">
        <f>+INDEX('年間計画（月別）'!$AG$4:$AM$34,'年間計画（曜日別）'!AA18,AF$3)</f>
        <v>0</v>
      </c>
      <c r="AG18" s="215">
        <f>+INDEX('年間計画（月別）'!$AG$4:$AM$34,'年間計画（曜日別）'!AA18,AG$3)</f>
        <v>0</v>
      </c>
      <c r="AH18" s="216">
        <f>+INDEX('年間計画（月別）'!$AG$4:$AM$34,'年間計画（曜日別）'!AA18,AH$3)</f>
        <v>0</v>
      </c>
      <c r="AI18" s="68">
        <v>2</v>
      </c>
      <c r="AJ18" s="214">
        <f>+INDEX('年間計画（月別）'!$AG$4:$AM$34,'年間計画（曜日別）'!AI18,AJ$3)</f>
        <v>0</v>
      </c>
      <c r="AK18" s="215">
        <f>+INDEX('年間計画（月別）'!$AG$4:$AM$34,'年間計画（曜日別）'!AI18,AK$3)</f>
        <v>0</v>
      </c>
      <c r="AL18" s="215">
        <f>+INDEX('年間計画（月別）'!$AG$4:$AM$34,'年間計画（曜日別）'!AI18,AL$3)</f>
        <v>0</v>
      </c>
      <c r="AM18" s="215">
        <f>+INDEX('年間計画（月別）'!$AG$4:$AM$34,'年間計画（曜日別）'!AI18,AM$3)</f>
        <v>0</v>
      </c>
      <c r="AN18" s="215">
        <f>+INDEX('年間計画（月別）'!$AG$4:$AM$34,'年間計画（曜日別）'!AI18,AN$3)</f>
        <v>0</v>
      </c>
      <c r="AO18" s="215">
        <f>+INDEX('年間計画（月別）'!$AG$4:$AM$34,'年間計画（曜日別）'!AI18,AO$3)</f>
        <v>0</v>
      </c>
      <c r="AP18" s="216">
        <f>+INDEX('年間計画（月別）'!$AG$4:$AM$34,'年間計画（曜日別）'!AI18,AP$3)</f>
        <v>0</v>
      </c>
      <c r="AQ18" s="68">
        <v>3</v>
      </c>
      <c r="AR18" s="214" t="str">
        <f>+INDEX('年間計画（月別）'!$AG$4:$AM$34,'年間計画（曜日別）'!AQ18,AR$3)</f>
        <v>-</v>
      </c>
      <c r="AS18" s="215" t="str">
        <f>+INDEX('年間計画（月別）'!$AG$4:$AM$34,'年間計画（曜日別）'!AQ18,AS$3)</f>
        <v>-</v>
      </c>
      <c r="AT18" s="215" t="str">
        <f>+INDEX('年間計画（月別）'!$AG$4:$AM$34,'年間計画（曜日別）'!AQ18,AT$3)</f>
        <v>-</v>
      </c>
      <c r="AU18" s="215" t="str">
        <f>+INDEX('年間計画（月別）'!$AG$4:$AM$34,'年間計画（曜日別）'!AQ18,AU$3)</f>
        <v>-</v>
      </c>
      <c r="AV18" s="215" t="str">
        <f>+INDEX('年間計画（月別）'!$AG$4:$AM$34,'年間計画（曜日別）'!AQ18,AV$3)</f>
        <v>-</v>
      </c>
      <c r="AW18" s="215" t="str">
        <f>+INDEX('年間計画（月別）'!$AG$4:$AM$34,'年間計画（曜日別）'!AQ18,AW$3)</f>
        <v>-</v>
      </c>
      <c r="AX18" s="216" t="str">
        <f>+INDEX('年間計画（月別）'!$AG$4:$AM$34,'年間計画（曜日別）'!AQ18,AX$3)</f>
        <v>-</v>
      </c>
      <c r="AY18" s="68">
        <v>4</v>
      </c>
      <c r="AZ18" s="214" t="str">
        <f>+INDEX('年間計画（月別）'!$AG$4:$AM$34,'年間計画（曜日別）'!AY18,AZ$3)</f>
        <v>-</v>
      </c>
      <c r="BA18" s="215" t="str">
        <f>+INDEX('年間計画（月別）'!$AG$4:$AM$34,'年間計画（曜日別）'!AY18,BA$3)</f>
        <v>-</v>
      </c>
      <c r="BB18" s="215" t="str">
        <f>+INDEX('年間計画（月別）'!$AG$4:$AM$34,'年間計画（曜日別）'!AY18,BB$3)</f>
        <v>-</v>
      </c>
      <c r="BC18" s="215" t="str">
        <f>+INDEX('年間計画（月別）'!$AG$4:$AM$34,'年間計画（曜日別）'!AY18,BC$3)</f>
        <v>-</v>
      </c>
      <c r="BD18" s="215" t="str">
        <f>+INDEX('年間計画（月別）'!$AG$4:$AM$34,'年間計画（曜日別）'!AY18,BD$3)</f>
        <v>-</v>
      </c>
      <c r="BE18" s="215" t="str">
        <f>+INDEX('年間計画（月別）'!$AG$4:$AM$34,'年間計画（曜日別）'!AY18,BE$3)</f>
        <v>-</v>
      </c>
      <c r="BF18" s="216" t="str">
        <f>+INDEX('年間計画（月別）'!$AG$4:$AM$34,'年間計画（曜日別）'!AY18,BF$3)</f>
        <v>-</v>
      </c>
      <c r="BG18" s="217"/>
      <c r="BK18" s="213">
        <f t="shared" si="19"/>
        <v>40360</v>
      </c>
      <c r="BL18" s="25">
        <f t="shared" si="0"/>
        <v>1</v>
      </c>
      <c r="BM18" s="25" t="str">
        <f t="shared" si="20"/>
        <v>木</v>
      </c>
      <c r="BN18" s="213">
        <f t="shared" si="1"/>
        <v>40361</v>
      </c>
      <c r="BO18" s="25">
        <f t="shared" si="2"/>
        <v>2</v>
      </c>
      <c r="BP18" s="25" t="str">
        <f t="shared" si="3"/>
        <v>金</v>
      </c>
      <c r="BQ18" s="213">
        <f t="shared" si="4"/>
        <v>40362</v>
      </c>
      <c r="BR18" s="25">
        <f t="shared" si="5"/>
        <v>3</v>
      </c>
      <c r="BS18" s="25" t="str">
        <f t="shared" si="6"/>
        <v>土</v>
      </c>
      <c r="BT18" s="213">
        <f t="shared" si="7"/>
        <v>40363</v>
      </c>
      <c r="BU18" s="25">
        <f t="shared" si="8"/>
        <v>4</v>
      </c>
      <c r="BV18" s="25" t="str">
        <f t="shared" si="9"/>
        <v>日</v>
      </c>
      <c r="BW18" s="213">
        <f t="shared" si="10"/>
        <v>40364</v>
      </c>
      <c r="BX18" s="25">
        <f t="shared" si="11"/>
        <v>5</v>
      </c>
      <c r="BY18" s="25" t="str">
        <f t="shared" si="12"/>
        <v>月</v>
      </c>
      <c r="BZ18" s="213">
        <f t="shared" si="13"/>
        <v>40365</v>
      </c>
      <c r="CA18" s="25">
        <f t="shared" si="14"/>
        <v>6</v>
      </c>
      <c r="CB18" s="25" t="str">
        <f t="shared" si="15"/>
        <v>火</v>
      </c>
      <c r="CC18" s="213">
        <f t="shared" si="16"/>
        <v>40366</v>
      </c>
      <c r="CD18" s="25">
        <f t="shared" si="17"/>
        <v>7</v>
      </c>
      <c r="CE18" s="25" t="str">
        <f t="shared" si="18"/>
        <v>水</v>
      </c>
    </row>
    <row r="19" spans="1:83" ht="15.75" customHeight="1">
      <c r="A19" s="207"/>
      <c r="B19" s="67">
        <v>15</v>
      </c>
      <c r="C19" s="194">
        <v>5</v>
      </c>
      <c r="D19" s="214">
        <f>+INDEX('年間計画（月別）'!$AG$4:$AM$34,'年間計画（曜日別）'!C19,D$3)</f>
        <v>0</v>
      </c>
      <c r="E19" s="215">
        <f>+INDEX('年間計画（月別）'!$AG$4:$AM$34,'年間計画（曜日別）'!C19,E$3)</f>
        <v>0</v>
      </c>
      <c r="F19" s="215">
        <f>+INDEX('年間計画（月別）'!$AG$4:$AM$34,'年間計画（曜日別）'!C19,F$3)</f>
        <v>0</v>
      </c>
      <c r="G19" s="215">
        <f>+INDEX('年間計画（月別）'!$AG$4:$AM$34,'年間計画（曜日別）'!C19,G$3)</f>
        <v>0</v>
      </c>
      <c r="H19" s="215">
        <f>+INDEX('年間計画（月別）'!$AG$4:$AM$34,'年間計画（曜日別）'!C19,H$3)</f>
        <v>0</v>
      </c>
      <c r="I19" s="215">
        <f>+INDEX('年間計画（月別）'!$AG$4:$AM$34,'年間計画（曜日別）'!C19,I$3)</f>
        <v>0</v>
      </c>
      <c r="J19" s="216">
        <f>+INDEX('年間計画（月別）'!$AG$4:$AM$34,'年間計画（曜日別）'!C19,J$3)</f>
        <v>0</v>
      </c>
      <c r="K19" s="125">
        <v>6</v>
      </c>
      <c r="L19" s="214">
        <f>+INDEX('年間計画（月別）'!$AG$4:$AM$34,'年間計画（曜日別）'!K19,L$3)</f>
        <v>0</v>
      </c>
      <c r="M19" s="215">
        <f>+INDEX('年間計画（月別）'!$AG$4:$AM$34,'年間計画（曜日別）'!K19,M$3)</f>
        <v>0</v>
      </c>
      <c r="N19" s="215">
        <f>+INDEX('年間計画（月別）'!$AG$4:$AM$34,'年間計画（曜日別）'!K19,N$3)</f>
        <v>0</v>
      </c>
      <c r="O19" s="215">
        <f>+INDEX('年間計画（月別）'!$AG$4:$AM$34,'年間計画（曜日別）'!K19,O$3)</f>
        <v>0</v>
      </c>
      <c r="P19" s="215">
        <f>+INDEX('年間計画（月別）'!$AG$4:$AM$34,'年間計画（曜日別）'!K19,P$3)</f>
        <v>0</v>
      </c>
      <c r="Q19" s="215">
        <f>+INDEX('年間計画（月別）'!$AG$4:$AM$34,'年間計画（曜日別）'!K19,Q$3)</f>
        <v>0</v>
      </c>
      <c r="R19" s="216">
        <f>+INDEX('年間計画（月別）'!$AG$4:$AM$34,'年間計画（曜日別）'!K19,R$3)</f>
        <v>0</v>
      </c>
      <c r="S19" s="125">
        <v>7</v>
      </c>
      <c r="T19" s="214">
        <f>+INDEX('年間計画（月別）'!$AG$4:$AM$34,'年間計画（曜日別）'!S19,T$3)</f>
        <v>0</v>
      </c>
      <c r="U19" s="215">
        <f>+INDEX('年間計画（月別）'!$AG$4:$AM$34,'年間計画（曜日別）'!S19,U$3)</f>
        <v>0</v>
      </c>
      <c r="V19" s="215">
        <f>+INDEX('年間計画（月別）'!$AG$4:$AM$34,'年間計画（曜日別）'!S19,V$3)</f>
        <v>0</v>
      </c>
      <c r="W19" s="215">
        <f>+INDEX('年間計画（月別）'!$AG$4:$AM$34,'年間計画（曜日別）'!S19,W$3)</f>
        <v>0</v>
      </c>
      <c r="X19" s="215">
        <f>+INDEX('年間計画（月別）'!$AG$4:$AM$34,'年間計画（曜日別）'!S19,X$3)</f>
        <v>0</v>
      </c>
      <c r="Y19" s="215">
        <f>+INDEX('年間計画（月別）'!$AG$4:$AM$34,'年間計画（曜日別）'!S19,Y$3)</f>
        <v>0</v>
      </c>
      <c r="Z19" s="216">
        <f>+INDEX('年間計画（月別）'!$AG$4:$AM$34,'年間計画（曜日別）'!S19,Z$3)</f>
        <v>0</v>
      </c>
      <c r="AA19" s="122">
        <v>8</v>
      </c>
      <c r="AB19" s="61">
        <f>+INDEX('年間計画（月別）'!$AG$4:$AM$34,'年間計画（曜日別）'!AA19,AB$3)</f>
        <v>0</v>
      </c>
      <c r="AC19" s="34">
        <f>+INDEX('年間計画（月別）'!$AG$4:$AM$34,'年間計画（曜日別）'!AA19,AC$3)</f>
        <v>0</v>
      </c>
      <c r="AD19" s="34">
        <f>+INDEX('年間計画（月別）'!$AG$4:$AM$34,'年間計画（曜日別）'!AA19,AD$3)</f>
        <v>0</v>
      </c>
      <c r="AE19" s="34">
        <f>+INDEX('年間計画（月別）'!$AG$4:$AM$34,'年間計画（曜日別）'!AA19,AE$3)</f>
        <v>0</v>
      </c>
      <c r="AF19" s="34">
        <f>+INDEX('年間計画（月別）'!$AG$4:$AM$34,'年間計画（曜日別）'!AA19,AF$3)</f>
        <v>0</v>
      </c>
      <c r="AG19" s="34">
        <f>+INDEX('年間計画（月別）'!$AG$4:$AM$34,'年間計画（曜日別）'!AA19,AG$3)</f>
        <v>0</v>
      </c>
      <c r="AH19" s="81">
        <f>+INDEX('年間計画（月別）'!$AG$4:$AM$34,'年間計画（曜日別）'!AA19,AH$3)</f>
        <v>0</v>
      </c>
      <c r="AI19" s="64">
        <v>9</v>
      </c>
      <c r="AJ19" s="61">
        <f>+INDEX('年間計画（月別）'!$AG$4:$AM$34,'年間計画（曜日別）'!AI19,AJ$3)</f>
        <v>0</v>
      </c>
      <c r="AK19" s="34">
        <f>+INDEX('年間計画（月別）'!$AG$4:$AM$34,'年間計画（曜日別）'!AI19,AK$3)</f>
        <v>0</v>
      </c>
      <c r="AL19" s="34">
        <f>+INDEX('年間計画（月別）'!$AG$4:$AM$34,'年間計画（曜日別）'!AI19,AL$3)</f>
        <v>0</v>
      </c>
      <c r="AM19" s="34">
        <f>+INDEX('年間計画（月別）'!$AG$4:$AM$34,'年間計画（曜日別）'!AI19,AM$3)</f>
        <v>0</v>
      </c>
      <c r="AN19" s="34">
        <f>+INDEX('年間計画（月別）'!$AG$4:$AM$34,'年間計画（曜日別）'!AI19,AN$3)</f>
        <v>0</v>
      </c>
      <c r="AO19" s="34">
        <f>+INDEX('年間計画（月別）'!$AG$4:$AM$34,'年間計画（曜日別）'!AI19,AO$3)</f>
        <v>0</v>
      </c>
      <c r="AP19" s="81">
        <f>+INDEX('年間計画（月別）'!$AG$4:$AM$34,'年間計画（曜日別）'!AI19,AP$3)</f>
        <v>0</v>
      </c>
      <c r="AQ19" s="64">
        <v>10</v>
      </c>
      <c r="AR19" s="61" t="str">
        <f>+INDEX('年間計画（月別）'!$AG$4:$AM$34,'年間計画（曜日別）'!AQ19,AR$3)</f>
        <v>-</v>
      </c>
      <c r="AS19" s="34" t="str">
        <f>+INDEX('年間計画（月別）'!$AG$4:$AM$34,'年間計画（曜日別）'!AQ19,AS$3)</f>
        <v>-</v>
      </c>
      <c r="AT19" s="34" t="str">
        <f>+INDEX('年間計画（月別）'!$AG$4:$AM$34,'年間計画（曜日別）'!AQ19,AT$3)</f>
        <v>-</v>
      </c>
      <c r="AU19" s="34" t="str">
        <f>+INDEX('年間計画（月別）'!$AG$4:$AM$34,'年間計画（曜日別）'!AQ19,AU$3)</f>
        <v>-</v>
      </c>
      <c r="AV19" s="34" t="str">
        <f>+INDEX('年間計画（月別）'!$AG$4:$AM$34,'年間計画（曜日別）'!AQ19,AV$3)</f>
        <v>-</v>
      </c>
      <c r="AW19" s="34" t="str">
        <f>+INDEX('年間計画（月別）'!$AG$4:$AM$34,'年間計画（曜日別）'!AQ19,AW$3)</f>
        <v>-</v>
      </c>
      <c r="AX19" s="81" t="str">
        <f>+INDEX('年間計画（月別）'!$AG$4:$AM$34,'年間計画（曜日別）'!AQ19,AX$3)</f>
        <v>-</v>
      </c>
      <c r="AY19" s="64">
        <v>11</v>
      </c>
      <c r="AZ19" s="61" t="str">
        <f>+INDEX('年間計画（月別）'!$AG$4:$AM$34,'年間計画（曜日別）'!AY19,AZ$3)</f>
        <v>-</v>
      </c>
      <c r="BA19" s="34" t="str">
        <f>+INDEX('年間計画（月別）'!$AG$4:$AM$34,'年間計画（曜日別）'!AY19,BA$3)</f>
        <v>-</v>
      </c>
      <c r="BB19" s="34" t="str">
        <f>+INDEX('年間計画（月別）'!$AG$4:$AM$34,'年間計画（曜日別）'!AY19,BB$3)</f>
        <v>-</v>
      </c>
      <c r="BC19" s="34" t="str">
        <f>+INDEX('年間計画（月別）'!$AG$4:$AM$34,'年間計画（曜日別）'!AY19,BC$3)</f>
        <v>-</v>
      </c>
      <c r="BD19" s="34" t="str">
        <f>+INDEX('年間計画（月別）'!$AG$4:$AM$34,'年間計画（曜日別）'!AY19,BD$3)</f>
        <v>-</v>
      </c>
      <c r="BE19" s="34" t="str">
        <f>+INDEX('年間計画（月別）'!$AG$4:$AM$34,'年間計画（曜日別）'!AY19,BE$3)</f>
        <v>-</v>
      </c>
      <c r="BF19" s="81" t="str">
        <f>+INDEX('年間計画（月別）'!$AG$4:$AM$34,'年間計画（曜日別）'!AY19,BF$3)</f>
        <v>-</v>
      </c>
      <c r="BG19" s="188"/>
      <c r="BK19" s="213">
        <f t="shared" si="19"/>
        <v>40367</v>
      </c>
      <c r="BL19" s="25">
        <f t="shared" si="0"/>
        <v>8</v>
      </c>
      <c r="BM19" s="25" t="str">
        <f t="shared" si="20"/>
        <v>木</v>
      </c>
      <c r="BN19" s="213">
        <f t="shared" si="1"/>
        <v>40368</v>
      </c>
      <c r="BO19" s="25">
        <f t="shared" si="2"/>
        <v>9</v>
      </c>
      <c r="BP19" s="25" t="str">
        <f t="shared" si="3"/>
        <v>金</v>
      </c>
      <c r="BQ19" s="213">
        <f t="shared" si="4"/>
        <v>40369</v>
      </c>
      <c r="BR19" s="25">
        <f t="shared" si="5"/>
        <v>10</v>
      </c>
      <c r="BS19" s="25" t="str">
        <f t="shared" si="6"/>
        <v>土</v>
      </c>
      <c r="BT19" s="213">
        <f t="shared" si="7"/>
        <v>40370</v>
      </c>
      <c r="BU19" s="25">
        <f t="shared" si="8"/>
        <v>11</v>
      </c>
      <c r="BV19" s="25" t="str">
        <f t="shared" si="9"/>
        <v>日</v>
      </c>
      <c r="BW19" s="213">
        <f t="shared" si="10"/>
        <v>40371</v>
      </c>
      <c r="BX19" s="25">
        <f t="shared" si="11"/>
        <v>12</v>
      </c>
      <c r="BY19" s="25" t="str">
        <f t="shared" si="12"/>
        <v>月</v>
      </c>
      <c r="BZ19" s="213">
        <f t="shared" si="13"/>
        <v>40372</v>
      </c>
      <c r="CA19" s="25">
        <f t="shared" si="14"/>
        <v>13</v>
      </c>
      <c r="CB19" s="25" t="str">
        <f t="shared" si="15"/>
        <v>火</v>
      </c>
      <c r="CC19" s="213">
        <f t="shared" si="16"/>
        <v>40373</v>
      </c>
      <c r="CD19" s="25">
        <f t="shared" si="17"/>
        <v>14</v>
      </c>
      <c r="CE19" s="25" t="str">
        <f t="shared" si="18"/>
        <v>水</v>
      </c>
    </row>
    <row r="20" spans="1:83" ht="15.75" customHeight="1">
      <c r="A20" s="207">
        <v>7</v>
      </c>
      <c r="B20" s="62">
        <v>16</v>
      </c>
      <c r="C20" s="73">
        <v>12</v>
      </c>
      <c r="D20" s="61">
        <f>+INDEX('年間計画（月別）'!$AG$4:$AM$34,'年間計画（曜日別）'!C20,D$3)</f>
        <v>0</v>
      </c>
      <c r="E20" s="34">
        <f>+INDEX('年間計画（月別）'!$AG$4:$AM$34,'年間計画（曜日別）'!C20,E$3)</f>
        <v>0</v>
      </c>
      <c r="F20" s="34">
        <f>+INDEX('年間計画（月別）'!$AG$4:$AM$34,'年間計画（曜日別）'!C20,F$3)</f>
        <v>0</v>
      </c>
      <c r="G20" s="34">
        <f>+INDEX('年間計画（月別）'!$AG$4:$AM$34,'年間計画（曜日別）'!C20,G$3)</f>
        <v>0</v>
      </c>
      <c r="H20" s="34">
        <f>+INDEX('年間計画（月別）'!$AG$4:$AM$34,'年間計画（曜日別）'!C20,H$3)</f>
        <v>0</v>
      </c>
      <c r="I20" s="34">
        <f>+INDEX('年間計画（月別）'!$AG$4:$AM$34,'年間計画（曜日別）'!C20,I$3)</f>
        <v>0</v>
      </c>
      <c r="J20" s="81">
        <f>+INDEX('年間計画（月別）'!$AG$4:$AM$34,'年間計画（曜日別）'!C20,J$3)</f>
        <v>0</v>
      </c>
      <c r="K20" s="122">
        <v>13</v>
      </c>
      <c r="L20" s="61">
        <f>+INDEX('年間計画（月別）'!$AG$4:$AM$34,'年間計画（曜日別）'!K20,L$3)</f>
        <v>0</v>
      </c>
      <c r="M20" s="34">
        <f>+INDEX('年間計画（月別）'!$AG$4:$AM$34,'年間計画（曜日別）'!K20,M$3)</f>
        <v>0</v>
      </c>
      <c r="N20" s="34">
        <f>+INDEX('年間計画（月別）'!$AG$4:$AM$34,'年間計画（曜日別）'!K20,N$3)</f>
        <v>0</v>
      </c>
      <c r="O20" s="34">
        <f>+INDEX('年間計画（月別）'!$AG$4:$AM$34,'年間計画（曜日別）'!K20,O$3)</f>
        <v>0</v>
      </c>
      <c r="P20" s="34">
        <f>+INDEX('年間計画（月別）'!$AG$4:$AM$34,'年間計画（曜日別）'!K20,P$3)</f>
        <v>0</v>
      </c>
      <c r="Q20" s="34">
        <f>+INDEX('年間計画（月別）'!$AG$4:$AM$34,'年間計画（曜日別）'!K20,Q$3)</f>
        <v>0</v>
      </c>
      <c r="R20" s="81">
        <f>+INDEX('年間計画（月別）'!$AG$4:$AM$34,'年間計画（曜日別）'!K20,R$3)</f>
        <v>0</v>
      </c>
      <c r="S20" s="122">
        <v>14</v>
      </c>
      <c r="T20" s="61">
        <f>+INDEX('年間計画（月別）'!$AG$4:$AM$34,'年間計画（曜日別）'!S20,T$3)</f>
        <v>0</v>
      </c>
      <c r="U20" s="34">
        <f>+INDEX('年間計画（月別）'!$AG$4:$AM$34,'年間計画（曜日別）'!S20,U$3)</f>
        <v>0</v>
      </c>
      <c r="V20" s="34">
        <f>+INDEX('年間計画（月別）'!$AG$4:$AM$34,'年間計画（曜日別）'!S20,V$3)</f>
        <v>0</v>
      </c>
      <c r="W20" s="34">
        <f>+INDEX('年間計画（月別）'!$AG$4:$AM$34,'年間計画（曜日別）'!S20,W$3)</f>
        <v>0</v>
      </c>
      <c r="X20" s="34">
        <f>+INDEX('年間計画（月別）'!$AG$4:$AM$34,'年間計画（曜日別）'!S20,X$3)</f>
        <v>0</v>
      </c>
      <c r="Y20" s="34">
        <f>+INDEX('年間計画（月別）'!$AG$4:$AM$34,'年間計画（曜日別）'!S20,Y$3)</f>
        <v>0</v>
      </c>
      <c r="Z20" s="81">
        <f>+INDEX('年間計画（月別）'!$AG$4:$AM$34,'年間計画（曜日別）'!S20,Z$3)</f>
        <v>0</v>
      </c>
      <c r="AA20" s="122">
        <v>15</v>
      </c>
      <c r="AB20" s="61">
        <f>+INDEX('年間計画（月別）'!$AG$4:$AM$34,'年間計画（曜日別）'!AA20,AB$3)</f>
        <v>0</v>
      </c>
      <c r="AC20" s="34">
        <f>+INDEX('年間計画（月別）'!$AG$4:$AM$34,'年間計画（曜日別）'!AA20,AC$3)</f>
        <v>0</v>
      </c>
      <c r="AD20" s="34">
        <f>+INDEX('年間計画（月別）'!$AG$4:$AM$34,'年間計画（曜日別）'!AA20,AD$3)</f>
        <v>0</v>
      </c>
      <c r="AE20" s="34">
        <f>+INDEX('年間計画（月別）'!$AG$4:$AM$34,'年間計画（曜日別）'!AA20,AE$3)</f>
        <v>0</v>
      </c>
      <c r="AF20" s="34">
        <f>+INDEX('年間計画（月別）'!$AG$4:$AM$34,'年間計画（曜日別）'!AA20,AF$3)</f>
        <v>0</v>
      </c>
      <c r="AG20" s="34">
        <f>+INDEX('年間計画（月別）'!$AG$4:$AM$34,'年間計画（曜日別）'!AA20,AG$3)</f>
        <v>0</v>
      </c>
      <c r="AH20" s="81">
        <f>+INDEX('年間計画（月別）'!$AG$4:$AM$34,'年間計画（曜日別）'!AA20,AH$3)</f>
        <v>0</v>
      </c>
      <c r="AI20" s="64">
        <v>16</v>
      </c>
      <c r="AJ20" s="61">
        <f>+INDEX('年間計画（月別）'!$AG$4:$AM$34,'年間計画（曜日別）'!AI20,AJ$3)</f>
        <v>0</v>
      </c>
      <c r="AK20" s="34">
        <f>+INDEX('年間計画（月別）'!$AG$4:$AM$34,'年間計画（曜日別）'!AI20,AK$3)</f>
        <v>0</v>
      </c>
      <c r="AL20" s="34">
        <f>+INDEX('年間計画（月別）'!$AG$4:$AM$34,'年間計画（曜日別）'!AI20,AL$3)</f>
        <v>0</v>
      </c>
      <c r="AM20" s="34">
        <f>+INDEX('年間計画（月別）'!$AG$4:$AM$34,'年間計画（曜日別）'!AI20,AM$3)</f>
        <v>0</v>
      </c>
      <c r="AN20" s="34">
        <f>+INDEX('年間計画（月別）'!$AG$4:$AM$34,'年間計画（曜日別）'!AI20,AN$3)</f>
        <v>0</v>
      </c>
      <c r="AO20" s="34">
        <f>+INDEX('年間計画（月別）'!$AG$4:$AM$34,'年間計画（曜日別）'!AI20,AO$3)</f>
        <v>0</v>
      </c>
      <c r="AP20" s="81">
        <f>+INDEX('年間計画（月別）'!$AG$4:$AM$34,'年間計画（曜日別）'!AI20,AP$3)</f>
        <v>0</v>
      </c>
      <c r="AQ20" s="64">
        <v>17</v>
      </c>
      <c r="AR20" s="61" t="str">
        <f>+INDEX('年間計画（月別）'!$AG$4:$AM$34,'年間計画（曜日別）'!AQ20,AR$3)</f>
        <v>-</v>
      </c>
      <c r="AS20" s="34" t="str">
        <f>+INDEX('年間計画（月別）'!$AG$4:$AM$34,'年間計画（曜日別）'!AQ20,AS$3)</f>
        <v>-</v>
      </c>
      <c r="AT20" s="34" t="str">
        <f>+INDEX('年間計画（月別）'!$AG$4:$AM$34,'年間計画（曜日別）'!AQ20,AT$3)</f>
        <v>-</v>
      </c>
      <c r="AU20" s="34" t="str">
        <f>+INDEX('年間計画（月別）'!$AG$4:$AM$34,'年間計画（曜日別）'!AQ20,AU$3)</f>
        <v>-</v>
      </c>
      <c r="AV20" s="34" t="str">
        <f>+INDEX('年間計画（月別）'!$AG$4:$AM$34,'年間計画（曜日別）'!AQ20,AV$3)</f>
        <v>-</v>
      </c>
      <c r="AW20" s="34" t="str">
        <f>+INDEX('年間計画（月別）'!$AG$4:$AM$34,'年間計画（曜日別）'!AQ20,AW$3)</f>
        <v>-</v>
      </c>
      <c r="AX20" s="81" t="str">
        <f>+INDEX('年間計画（月別）'!$AG$4:$AM$34,'年間計画（曜日別）'!AQ20,AX$3)</f>
        <v>-</v>
      </c>
      <c r="AY20" s="64">
        <v>18</v>
      </c>
      <c r="AZ20" s="61" t="str">
        <f>+INDEX('年間計画（月別）'!$AG$4:$AM$34,'年間計画（曜日別）'!AY20,AZ$3)</f>
        <v>-</v>
      </c>
      <c r="BA20" s="34" t="str">
        <f>+INDEX('年間計画（月別）'!$AG$4:$AM$34,'年間計画（曜日別）'!AY20,BA$3)</f>
        <v>-</v>
      </c>
      <c r="BB20" s="34" t="str">
        <f>+INDEX('年間計画（月別）'!$AG$4:$AM$34,'年間計画（曜日別）'!AY20,BB$3)</f>
        <v>-</v>
      </c>
      <c r="BC20" s="34" t="str">
        <f>+INDEX('年間計画（月別）'!$AG$4:$AM$34,'年間計画（曜日別）'!AY20,BC$3)</f>
        <v>-</v>
      </c>
      <c r="BD20" s="34" t="str">
        <f>+INDEX('年間計画（月別）'!$AG$4:$AM$34,'年間計画（曜日別）'!AY20,BD$3)</f>
        <v>-</v>
      </c>
      <c r="BE20" s="34" t="str">
        <f>+INDEX('年間計画（月別）'!$AG$4:$AM$34,'年間計画（曜日別）'!AY20,BE$3)</f>
        <v>-</v>
      </c>
      <c r="BF20" s="81" t="str">
        <f>+INDEX('年間計画（月別）'!$AG$4:$AM$34,'年間計画（曜日別）'!AY20,BF$3)</f>
        <v>-</v>
      </c>
      <c r="BG20" s="188"/>
      <c r="BK20" s="213">
        <f t="shared" si="19"/>
        <v>40374</v>
      </c>
      <c r="BL20" s="25">
        <f t="shared" si="0"/>
        <v>15</v>
      </c>
      <c r="BM20" s="25" t="str">
        <f t="shared" si="20"/>
        <v>木</v>
      </c>
      <c r="BN20" s="213">
        <f t="shared" si="1"/>
        <v>40375</v>
      </c>
      <c r="BO20" s="25">
        <f t="shared" si="2"/>
        <v>16</v>
      </c>
      <c r="BP20" s="25" t="str">
        <f t="shared" si="3"/>
        <v>金</v>
      </c>
      <c r="BQ20" s="213">
        <f t="shared" si="4"/>
        <v>40376</v>
      </c>
      <c r="BR20" s="25">
        <f t="shared" si="5"/>
        <v>17</v>
      </c>
      <c r="BS20" s="25" t="str">
        <f t="shared" si="6"/>
        <v>土</v>
      </c>
      <c r="BT20" s="213">
        <f t="shared" si="7"/>
        <v>40377</v>
      </c>
      <c r="BU20" s="25">
        <f t="shared" si="8"/>
        <v>18</v>
      </c>
      <c r="BV20" s="25" t="str">
        <f t="shared" si="9"/>
        <v>日</v>
      </c>
      <c r="BW20" s="213">
        <f t="shared" si="10"/>
        <v>40378</v>
      </c>
      <c r="BX20" s="25">
        <f t="shared" si="11"/>
        <v>19</v>
      </c>
      <c r="BY20" s="25" t="str">
        <f t="shared" si="12"/>
        <v>月</v>
      </c>
      <c r="BZ20" s="213">
        <f t="shared" si="13"/>
        <v>40379</v>
      </c>
      <c r="CA20" s="25">
        <f t="shared" si="14"/>
        <v>20</v>
      </c>
      <c r="CB20" s="25" t="str">
        <f t="shared" si="15"/>
        <v>火</v>
      </c>
      <c r="CC20" s="213">
        <f t="shared" si="16"/>
        <v>40380</v>
      </c>
      <c r="CD20" s="25">
        <f t="shared" si="17"/>
        <v>21</v>
      </c>
      <c r="CE20" s="25" t="str">
        <f t="shared" si="18"/>
        <v>水</v>
      </c>
    </row>
    <row r="21" spans="1:83" ht="15" customHeight="1" thickBot="1">
      <c r="A21" s="207" t="s">
        <v>358</v>
      </c>
      <c r="B21" s="67">
        <v>17</v>
      </c>
      <c r="C21" s="73">
        <v>19</v>
      </c>
      <c r="D21" s="61" t="str">
        <f>+INDEX('年間計画（月別）'!$AG$4:$AM$34,'年間計画（曜日別）'!C21,D$3)</f>
        <v>-</v>
      </c>
      <c r="E21" s="34" t="str">
        <f>+INDEX('年間計画（月別）'!$AG$4:$AM$34,'年間計画（曜日別）'!C21,E$3)</f>
        <v>-</v>
      </c>
      <c r="F21" s="34" t="str">
        <f>+INDEX('年間計画（月別）'!$AG$4:$AM$34,'年間計画（曜日別）'!C21,F$3)</f>
        <v>-</v>
      </c>
      <c r="G21" s="34" t="str">
        <f>+INDEX('年間計画（月別）'!$AG$4:$AM$34,'年間計画（曜日別）'!C21,G$3)</f>
        <v>-</v>
      </c>
      <c r="H21" s="34" t="str">
        <f>+INDEX('年間計画（月別）'!$AG$4:$AM$34,'年間計画（曜日別）'!C21,H$3)</f>
        <v>-</v>
      </c>
      <c r="I21" s="34" t="str">
        <f>+INDEX('年間計画（月別）'!$AG$4:$AM$34,'年間計画（曜日別）'!C21,I$3)</f>
        <v>-</v>
      </c>
      <c r="J21" s="81" t="str">
        <f>+INDEX('年間計画（月別）'!$AG$4:$AM$34,'年間計画（曜日別）'!C21,J$3)</f>
        <v>-</v>
      </c>
      <c r="K21" s="122">
        <v>20</v>
      </c>
      <c r="L21" s="61">
        <f>+INDEX('年間計画（月別）'!$AG$4:$AM$34,'年間計画（曜日別）'!K21,L$3)</f>
        <v>0</v>
      </c>
      <c r="M21" s="34">
        <f>+INDEX('年間計画（月別）'!$AG$4:$AM$34,'年間計画（曜日別）'!K21,M$3)</f>
        <v>0</v>
      </c>
      <c r="N21" s="34">
        <f>+INDEX('年間計画（月別）'!$AG$4:$AM$34,'年間計画（曜日別）'!K21,N$3)</f>
        <v>0</v>
      </c>
      <c r="O21" s="34">
        <f>+INDEX('年間計画（月別）'!$AG$4:$AM$34,'年間計画（曜日別）'!K21,O$3)</f>
        <v>0</v>
      </c>
      <c r="P21" s="34">
        <f>+INDEX('年間計画（月別）'!$AG$4:$AM$34,'年間計画（曜日別）'!K21,P$3)</f>
        <v>0</v>
      </c>
      <c r="Q21" s="34">
        <f>+INDEX('年間計画（月別）'!$AG$4:$AM$34,'年間計画（曜日別）'!K21,Q$3)</f>
        <v>0</v>
      </c>
      <c r="R21" s="81">
        <f>+INDEX('年間計画（月別）'!$AG$4:$AM$34,'年間計画（曜日別）'!K21,R$3)</f>
        <v>0</v>
      </c>
      <c r="S21" s="122">
        <v>21</v>
      </c>
      <c r="T21" s="61" t="str">
        <f>+INDEX('年間計画（月別）'!$AG$4:$AM$34,'年間計画（曜日別）'!S21,T$3)</f>
        <v>-</v>
      </c>
      <c r="U21" s="34" t="str">
        <f>+INDEX('年間計画（月別）'!$AG$4:$AM$34,'年間計画（曜日別）'!S21,U$3)</f>
        <v>-</v>
      </c>
      <c r="V21" s="34" t="str">
        <f>+INDEX('年間計画（月別）'!$AG$4:$AM$34,'年間計画（曜日別）'!S21,V$3)</f>
        <v>-</v>
      </c>
      <c r="W21" s="34" t="str">
        <f>+INDEX('年間計画（月別）'!$AG$4:$AM$34,'年間計画（曜日別）'!S21,W$3)</f>
        <v>-</v>
      </c>
      <c r="X21" s="34" t="str">
        <f>+INDEX('年間計画（月別）'!$AG$4:$AM$34,'年間計画（曜日別）'!S21,X$3)</f>
        <v>-</v>
      </c>
      <c r="Y21" s="34" t="str">
        <f>+INDEX('年間計画（月別）'!$AG$4:$AM$34,'年間計画（曜日別）'!S21,Y$3)</f>
        <v>-</v>
      </c>
      <c r="Z21" s="81" t="str">
        <f>+INDEX('年間計画（月別）'!$AG$4:$AM$34,'年間計画（曜日別）'!S21,Z$3)</f>
        <v>-</v>
      </c>
      <c r="AA21" s="122">
        <v>22</v>
      </c>
      <c r="AB21" s="61" t="str">
        <f>+INDEX('年間計画（月別）'!$AG$4:$AM$34,'年間計画（曜日別）'!AA21,AB$3)</f>
        <v>-</v>
      </c>
      <c r="AC21" s="34" t="str">
        <f>+INDEX('年間計画（月別）'!$AG$4:$AM$34,'年間計画（曜日別）'!AA21,AC$3)</f>
        <v>-</v>
      </c>
      <c r="AD21" s="34" t="str">
        <f>+INDEX('年間計画（月別）'!$AG$4:$AM$34,'年間計画（曜日別）'!AA21,AD$3)</f>
        <v>-</v>
      </c>
      <c r="AE21" s="34" t="str">
        <f>+INDEX('年間計画（月別）'!$AG$4:$AM$34,'年間計画（曜日別）'!AA21,AE$3)</f>
        <v>-</v>
      </c>
      <c r="AF21" s="34" t="str">
        <f>+INDEX('年間計画（月別）'!$AG$4:$AM$34,'年間計画（曜日別）'!AA21,AF$3)</f>
        <v>-</v>
      </c>
      <c r="AG21" s="34" t="str">
        <f>+INDEX('年間計画（月別）'!$AG$4:$AM$34,'年間計画（曜日別）'!AA21,AG$3)</f>
        <v>-</v>
      </c>
      <c r="AH21" s="81" t="str">
        <f>+INDEX('年間計画（月別）'!$AG$4:$AM$34,'年間計画（曜日別）'!AA21,AH$3)</f>
        <v>-</v>
      </c>
      <c r="AI21" s="64">
        <v>23</v>
      </c>
      <c r="AJ21" s="61" t="str">
        <f>+INDEX('年間計画（月別）'!$AG$4:$AM$34,'年間計画（曜日別）'!AI21,AJ$3)</f>
        <v>-</v>
      </c>
      <c r="AK21" s="34" t="str">
        <f>+INDEX('年間計画（月別）'!$AG$4:$AM$34,'年間計画（曜日別）'!AI21,AK$3)</f>
        <v>-</v>
      </c>
      <c r="AL21" s="34" t="str">
        <f>+INDEX('年間計画（月別）'!$AG$4:$AM$34,'年間計画（曜日別）'!AI21,AL$3)</f>
        <v>-</v>
      </c>
      <c r="AM21" s="34" t="str">
        <f>+INDEX('年間計画（月別）'!$AG$4:$AM$34,'年間計画（曜日別）'!AI21,AM$3)</f>
        <v>-</v>
      </c>
      <c r="AN21" s="34" t="str">
        <f>+INDEX('年間計画（月別）'!$AG$4:$AM$34,'年間計画（曜日別）'!AI21,AN$3)</f>
        <v>-</v>
      </c>
      <c r="AO21" s="34" t="str">
        <f>+INDEX('年間計画（月別）'!$AG$4:$AM$34,'年間計画（曜日別）'!AI21,AO$3)</f>
        <v>-</v>
      </c>
      <c r="AP21" s="81" t="str">
        <f>+INDEX('年間計画（月別）'!$AG$4:$AM$34,'年間計画（曜日別）'!AI21,AP$3)</f>
        <v>-</v>
      </c>
      <c r="AQ21" s="64">
        <v>24</v>
      </c>
      <c r="AR21" s="61" t="str">
        <f>+INDEX('年間計画（月別）'!$AG$4:$AM$34,'年間計画（曜日別）'!AQ21,AR$3)</f>
        <v>-</v>
      </c>
      <c r="AS21" s="34" t="str">
        <f>+INDEX('年間計画（月別）'!$AG$4:$AM$34,'年間計画（曜日別）'!AQ21,AS$3)</f>
        <v>-</v>
      </c>
      <c r="AT21" s="34" t="str">
        <f>+INDEX('年間計画（月別）'!$AG$4:$AM$34,'年間計画（曜日別）'!AQ21,AT$3)</f>
        <v>-</v>
      </c>
      <c r="AU21" s="34" t="str">
        <f>+INDEX('年間計画（月別）'!$AG$4:$AM$34,'年間計画（曜日別）'!AQ21,AU$3)</f>
        <v>-</v>
      </c>
      <c r="AV21" s="34" t="str">
        <f>+INDEX('年間計画（月別）'!$AG$4:$AM$34,'年間計画（曜日別）'!AQ21,AV$3)</f>
        <v>-</v>
      </c>
      <c r="AW21" s="34" t="str">
        <f>+INDEX('年間計画（月別）'!$AG$4:$AM$34,'年間計画（曜日別）'!AQ21,AW$3)</f>
        <v>-</v>
      </c>
      <c r="AX21" s="81" t="str">
        <f>+INDEX('年間計画（月別）'!$AG$4:$AM$34,'年間計画（曜日別）'!AQ21,AX$3)</f>
        <v>-</v>
      </c>
      <c r="AY21" s="197">
        <v>25</v>
      </c>
      <c r="AZ21" s="41" t="str">
        <f>+INDEX('年間計画（月別）'!$AG$4:$AM$34,'年間計画（曜日別）'!AY21,AZ$3)</f>
        <v>-</v>
      </c>
      <c r="BA21" s="7" t="str">
        <f>+INDEX('年間計画（月別）'!$AG$4:$AM$34,'年間計画（曜日別）'!AY21,BA$3)</f>
        <v>-</v>
      </c>
      <c r="BB21" s="7" t="str">
        <f>+INDEX('年間計画（月別）'!$AG$4:$AM$34,'年間計画（曜日別）'!AY21,BB$3)</f>
        <v>-</v>
      </c>
      <c r="BC21" s="7" t="str">
        <f>+INDEX('年間計画（月別）'!$AG$4:$AM$34,'年間計画（曜日別）'!AY21,BC$3)</f>
        <v>-</v>
      </c>
      <c r="BD21" s="7" t="str">
        <f>+INDEX('年間計画（月別）'!$AG$4:$AM$34,'年間計画（曜日別）'!AY21,BD$3)</f>
        <v>-</v>
      </c>
      <c r="BE21" s="7" t="str">
        <f>+INDEX('年間計画（月別）'!$AG$4:$AM$34,'年間計画（曜日別）'!AY21,BE$3)</f>
        <v>-</v>
      </c>
      <c r="BF21" s="42" t="str">
        <f>+INDEX('年間計画（月別）'!$AG$4:$AM$34,'年間計画（曜日別）'!AY21,BF$3)</f>
        <v>-</v>
      </c>
      <c r="BG21" s="218"/>
      <c r="BK21" s="213">
        <f t="shared" si="19"/>
        <v>40381</v>
      </c>
      <c r="BL21" s="25">
        <f t="shared" si="0"/>
        <v>22</v>
      </c>
      <c r="BM21" s="25" t="str">
        <f t="shared" si="20"/>
        <v>木</v>
      </c>
      <c r="BN21" s="213">
        <f t="shared" si="1"/>
        <v>40382</v>
      </c>
      <c r="BO21" s="25">
        <f t="shared" si="2"/>
        <v>23</v>
      </c>
      <c r="BP21" s="25" t="str">
        <f t="shared" si="3"/>
        <v>金</v>
      </c>
      <c r="BQ21" s="213">
        <f t="shared" si="4"/>
        <v>40383</v>
      </c>
      <c r="BR21" s="25">
        <f t="shared" si="5"/>
        <v>24</v>
      </c>
      <c r="BS21" s="25" t="str">
        <f t="shared" si="6"/>
        <v>土</v>
      </c>
      <c r="BT21" s="213">
        <f t="shared" si="7"/>
        <v>40384</v>
      </c>
      <c r="BU21" s="25">
        <f t="shared" si="8"/>
        <v>25</v>
      </c>
      <c r="BV21" s="25" t="str">
        <f t="shared" si="9"/>
        <v>日</v>
      </c>
      <c r="BW21" s="213">
        <f t="shared" si="10"/>
        <v>40385</v>
      </c>
      <c r="BX21" s="25">
        <f t="shared" si="11"/>
        <v>26</v>
      </c>
      <c r="BY21" s="25" t="str">
        <f t="shared" si="12"/>
        <v>月</v>
      </c>
      <c r="BZ21" s="213">
        <f t="shared" si="13"/>
        <v>40386</v>
      </c>
      <c r="CA21" s="25">
        <f t="shared" si="14"/>
        <v>27</v>
      </c>
      <c r="CB21" s="25" t="str">
        <f t="shared" si="15"/>
        <v>火</v>
      </c>
      <c r="CC21" s="213">
        <f t="shared" si="16"/>
        <v>40387</v>
      </c>
      <c r="CD21" s="25">
        <f t="shared" si="17"/>
        <v>28</v>
      </c>
      <c r="CE21" s="25" t="str">
        <f t="shared" si="18"/>
        <v>水</v>
      </c>
    </row>
    <row r="22" spans="1:83" ht="15.75" customHeight="1" thickBot="1">
      <c r="A22" s="208"/>
      <c r="B22" s="66">
        <v>18</v>
      </c>
      <c r="C22" s="220">
        <v>26</v>
      </c>
      <c r="D22" s="41" t="str">
        <f>+INDEX('年間計画（月別）'!$AG$4:$AM$34,'年間計画（曜日別）'!C22,D$3)</f>
        <v>-</v>
      </c>
      <c r="E22" s="7" t="str">
        <f>+INDEX('年間計画（月別）'!$AG$4:$AM$34,'年間計画（曜日別）'!C22,E$3)</f>
        <v>-</v>
      </c>
      <c r="F22" s="7" t="str">
        <f>+INDEX('年間計画（月別）'!$AG$4:$AM$34,'年間計画（曜日別）'!C22,F$3)</f>
        <v>-</v>
      </c>
      <c r="G22" s="7" t="str">
        <f>+INDEX('年間計画（月別）'!$AG$4:$AM$34,'年間計画（曜日別）'!C22,G$3)</f>
        <v>-</v>
      </c>
      <c r="H22" s="7" t="str">
        <f>+INDEX('年間計画（月別）'!$AG$4:$AM$34,'年間計画（曜日別）'!C22,H$3)</f>
        <v>-</v>
      </c>
      <c r="I22" s="7" t="str">
        <f>+INDEX('年間計画（月別）'!$AG$4:$AM$34,'年間計画（曜日別）'!C22,I$3)</f>
        <v>-</v>
      </c>
      <c r="J22" s="42" t="str">
        <f>+INDEX('年間計画（月別）'!$AG$4:$AM$34,'年間計画（曜日別）'!C22,J$3)</f>
        <v>-</v>
      </c>
      <c r="K22" s="211">
        <v>27</v>
      </c>
      <c r="L22" s="41" t="str">
        <f>+INDEX('年間計画（月別）'!$AG$4:$AM$34,'年間計画（曜日別）'!K22,L$3)</f>
        <v>-</v>
      </c>
      <c r="M22" s="7" t="str">
        <f>+INDEX('年間計画（月別）'!$AG$4:$AM$34,'年間計画（曜日別）'!K22,M$3)</f>
        <v>-</v>
      </c>
      <c r="N22" s="7" t="str">
        <f>+INDEX('年間計画（月別）'!$AG$4:$AM$34,'年間計画（曜日別）'!K22,N$3)</f>
        <v>-</v>
      </c>
      <c r="O22" s="7" t="str">
        <f>+INDEX('年間計画（月別）'!$AG$4:$AM$34,'年間計画（曜日別）'!K22,O$3)</f>
        <v>-</v>
      </c>
      <c r="P22" s="7" t="str">
        <f>+INDEX('年間計画（月別）'!$AG$4:$AM$34,'年間計画（曜日別）'!K22,P$3)</f>
        <v>-</v>
      </c>
      <c r="Q22" s="7" t="str">
        <f>+INDEX('年間計画（月別）'!$AG$4:$AM$34,'年間計画（曜日別）'!K22,Q$3)</f>
        <v>-</v>
      </c>
      <c r="R22" s="42" t="str">
        <f>+INDEX('年間計画（月別）'!$AG$4:$AM$34,'年間計画（曜日別）'!K22,R$3)</f>
        <v>-</v>
      </c>
      <c r="S22" s="211">
        <v>28</v>
      </c>
      <c r="T22" s="41" t="str">
        <f>+INDEX('年間計画（月別）'!$AG$4:$AM$34,'年間計画（曜日別）'!S22,T$3)</f>
        <v>-</v>
      </c>
      <c r="U22" s="7" t="str">
        <f>+INDEX('年間計画（月別）'!$AG$4:$AM$34,'年間計画（曜日別）'!S22,U$3)</f>
        <v>-</v>
      </c>
      <c r="V22" s="7" t="str">
        <f>+INDEX('年間計画（月別）'!$AG$4:$AM$34,'年間計画（曜日別）'!S22,V$3)</f>
        <v>-</v>
      </c>
      <c r="W22" s="7" t="str">
        <f>+INDEX('年間計画（月別）'!$AG$4:$AM$34,'年間計画（曜日別）'!S22,W$3)</f>
        <v>-</v>
      </c>
      <c r="X22" s="7" t="str">
        <f>+INDEX('年間計画（月別）'!$AG$4:$AM$34,'年間計画（曜日別）'!S22,X$3)</f>
        <v>-</v>
      </c>
      <c r="Y22" s="7" t="str">
        <f>+INDEX('年間計画（月別）'!$AG$4:$AM$34,'年間計画（曜日別）'!S22,Y$3)</f>
        <v>-</v>
      </c>
      <c r="Z22" s="42" t="str">
        <f>+INDEX('年間計画（月別）'!$AG$4:$AM$34,'年間計画（曜日別）'!S22,Z$3)</f>
        <v>-</v>
      </c>
      <c r="AA22" s="211">
        <v>29</v>
      </c>
      <c r="AB22" s="41" t="str">
        <f>+INDEX('年間計画（月別）'!$AG$4:$AM$34,'年間計画（曜日別）'!AA22,AB$3)</f>
        <v>-</v>
      </c>
      <c r="AC22" s="7" t="str">
        <f>+INDEX('年間計画（月別）'!$AG$4:$AM$34,'年間計画（曜日別）'!AA22,AC$3)</f>
        <v>-</v>
      </c>
      <c r="AD22" s="7" t="str">
        <f>+INDEX('年間計画（月別）'!$AG$4:$AM$34,'年間計画（曜日別）'!AA22,AD$3)</f>
        <v>-</v>
      </c>
      <c r="AE22" s="7" t="str">
        <f>+INDEX('年間計画（月別）'!$AG$4:$AM$34,'年間計画（曜日別）'!AA22,AE$3)</f>
        <v>-</v>
      </c>
      <c r="AF22" s="7" t="str">
        <f>+INDEX('年間計画（月別）'!$AG$4:$AM$34,'年間計画（曜日別）'!AA22,AF$3)</f>
        <v>-</v>
      </c>
      <c r="AG22" s="7" t="str">
        <f>+INDEX('年間計画（月別）'!$AG$4:$AM$34,'年間計画（曜日別）'!AA22,AG$3)</f>
        <v>-</v>
      </c>
      <c r="AH22" s="42" t="str">
        <f>+INDEX('年間計画（月別）'!$AG$4:$AM$34,'年間計画（曜日別）'!AA22,AH$3)</f>
        <v>-</v>
      </c>
      <c r="AI22" s="197">
        <v>30</v>
      </c>
      <c r="AJ22" s="41" t="str">
        <f>+INDEX('年間計画（月別）'!$AG$4:$AM$34,'年間計画（曜日別）'!AI22,AJ$3)</f>
        <v>-</v>
      </c>
      <c r="AK22" s="7" t="str">
        <f>+INDEX('年間計画（月別）'!$AG$4:$AM$34,'年間計画（曜日別）'!AI22,AK$3)</f>
        <v>-</v>
      </c>
      <c r="AL22" s="7" t="str">
        <f>+INDEX('年間計画（月別）'!$AG$4:$AM$34,'年間計画（曜日別）'!AI22,AL$3)</f>
        <v>-</v>
      </c>
      <c r="AM22" s="7" t="str">
        <f>+INDEX('年間計画（月別）'!$AG$4:$AM$34,'年間計画（曜日別）'!AI22,AM$3)</f>
        <v>-</v>
      </c>
      <c r="AN22" s="7" t="str">
        <f>+INDEX('年間計画（月別）'!$AG$4:$AM$34,'年間計画（曜日別）'!AI22,AN$3)</f>
        <v>-</v>
      </c>
      <c r="AO22" s="7" t="str">
        <f>+INDEX('年間計画（月別）'!$AG$4:$AM$34,'年間計画（曜日別）'!AI22,AO$3)</f>
        <v>-</v>
      </c>
      <c r="AP22" s="42" t="str">
        <f>+INDEX('年間計画（月別）'!$AG$4:$AM$34,'年間計画（曜日別）'!AI22,AP$3)</f>
        <v>-</v>
      </c>
      <c r="AQ22" s="197">
        <v>31</v>
      </c>
      <c r="AR22" s="41" t="str">
        <f>+INDEX('年間計画（月別）'!$AG$4:$AM$34,'年間計画（曜日別）'!AQ22,AR$3)</f>
        <v>-</v>
      </c>
      <c r="AS22" s="7" t="str">
        <f>+INDEX('年間計画（月別）'!$AG$4:$AM$34,'年間計画（曜日別）'!AQ22,AS$3)</f>
        <v>-</v>
      </c>
      <c r="AT22" s="7" t="str">
        <f>+INDEX('年間計画（月別）'!$AG$4:$AM$34,'年間計画（曜日別）'!AQ22,AT$3)</f>
        <v>-</v>
      </c>
      <c r="AU22" s="7" t="str">
        <f>+INDEX('年間計画（月別）'!$AG$4:$AM$34,'年間計画（曜日別）'!AQ22,AU$3)</f>
        <v>-</v>
      </c>
      <c r="AV22" s="7" t="str">
        <f>+INDEX('年間計画（月別）'!$AG$4:$AM$34,'年間計画（曜日別）'!AQ22,AV$3)</f>
        <v>-</v>
      </c>
      <c r="AW22" s="7" t="str">
        <f>+INDEX('年間計画（月別）'!$AG$4:$AM$34,'年間計画（曜日別）'!AQ22,AW$3)</f>
        <v>-</v>
      </c>
      <c r="AX22" s="42" t="str">
        <f>+INDEX('年間計画（月別）'!$AG$4:$AM$34,'年間計画（曜日別）'!AQ22,AX$3)</f>
        <v>-</v>
      </c>
      <c r="AY22" s="68">
        <v>1</v>
      </c>
      <c r="AZ22" s="214" t="str">
        <f>+INDEX('年間計画（月別）'!$AQ$4:$AW$34,'年間計画（曜日別）'!AY22,AZ$3)</f>
        <v>-</v>
      </c>
      <c r="BA22" s="215" t="str">
        <f>+INDEX('年間計画（月別）'!$AQ$4:$AW$34,'年間計画（曜日別）'!AY22,BA$3)</f>
        <v>-</v>
      </c>
      <c r="BB22" s="215" t="str">
        <f>+INDEX('年間計画（月別）'!$AQ$4:$AW$34,'年間計画（曜日別）'!AY22,BB$3)</f>
        <v>-</v>
      </c>
      <c r="BC22" s="215" t="str">
        <f>+INDEX('年間計画（月別）'!$AQ$4:$AW$34,'年間計画（曜日別）'!AY22,BC$3)</f>
        <v>-</v>
      </c>
      <c r="BD22" s="215" t="str">
        <f>+INDEX('年間計画（月別）'!$AQ$4:$AW$34,'年間計画（曜日別）'!AY22,BD$3)</f>
        <v>-</v>
      </c>
      <c r="BE22" s="215" t="str">
        <f>+INDEX('年間計画（月別）'!$AQ$4:$AW$34,'年間計画（曜日別）'!AY22,BE$3)</f>
        <v>-</v>
      </c>
      <c r="BF22" s="216" t="str">
        <f>+INDEX('年間計画（月別）'!$AQ$4:$AW$34,'年間計画（曜日別）'!AY22,BF$3)</f>
        <v>-</v>
      </c>
      <c r="BG22" s="217"/>
      <c r="BK22" s="213">
        <f t="shared" si="19"/>
        <v>40388</v>
      </c>
      <c r="BL22" s="25">
        <f t="shared" si="0"/>
        <v>29</v>
      </c>
      <c r="BM22" s="25" t="str">
        <f t="shared" si="20"/>
        <v>木</v>
      </c>
      <c r="BN22" s="213">
        <f t="shared" si="1"/>
        <v>40389</v>
      </c>
      <c r="BO22" s="25">
        <f t="shared" si="2"/>
        <v>30</v>
      </c>
      <c r="BP22" s="25" t="str">
        <f t="shared" si="3"/>
        <v>金</v>
      </c>
      <c r="BQ22" s="213">
        <f t="shared" si="4"/>
        <v>40390</v>
      </c>
      <c r="BR22" s="25">
        <f t="shared" si="5"/>
        <v>31</v>
      </c>
      <c r="BS22" s="25" t="str">
        <f t="shared" si="6"/>
        <v>土</v>
      </c>
      <c r="BT22" s="213">
        <f t="shared" si="7"/>
        <v>40391</v>
      </c>
      <c r="BU22" s="25">
        <f t="shared" si="8"/>
        <v>1</v>
      </c>
      <c r="BV22" s="25" t="str">
        <f t="shared" si="9"/>
        <v>日</v>
      </c>
      <c r="BW22" s="213">
        <f t="shared" si="10"/>
        <v>40392</v>
      </c>
      <c r="BX22" s="25">
        <f t="shared" si="11"/>
        <v>2</v>
      </c>
      <c r="BY22" s="25" t="str">
        <f t="shared" si="12"/>
        <v>月</v>
      </c>
      <c r="BZ22" s="213">
        <f t="shared" si="13"/>
        <v>40393</v>
      </c>
      <c r="CA22" s="25">
        <f t="shared" si="14"/>
        <v>3</v>
      </c>
      <c r="CB22" s="25" t="str">
        <f t="shared" si="15"/>
        <v>火</v>
      </c>
      <c r="CC22" s="213">
        <f t="shared" si="16"/>
        <v>40394</v>
      </c>
      <c r="CD22" s="25">
        <f t="shared" si="17"/>
        <v>4</v>
      </c>
      <c r="CE22" s="25" t="str">
        <f t="shared" si="18"/>
        <v>水</v>
      </c>
    </row>
    <row r="23" spans="1:83" ht="15.75" customHeight="1">
      <c r="A23" s="207"/>
      <c r="B23" s="67">
        <v>19</v>
      </c>
      <c r="C23" s="194">
        <v>2</v>
      </c>
      <c r="D23" s="214" t="str">
        <f>+INDEX('年間計画（月別）'!$AQ$4:$AW$34,'年間計画（曜日別）'!C23,D$3)</f>
        <v>-</v>
      </c>
      <c r="E23" s="215" t="str">
        <f>+INDEX('年間計画（月別）'!$AQ$4:$AW$34,'年間計画（曜日別）'!C23,E$3)</f>
        <v>-</v>
      </c>
      <c r="F23" s="215" t="str">
        <f>+INDEX('年間計画（月別）'!$AQ$4:$AW$34,'年間計画（曜日別）'!C23,F$3)</f>
        <v>-</v>
      </c>
      <c r="G23" s="215" t="str">
        <f>+INDEX('年間計画（月別）'!$AQ$4:$AW$34,'年間計画（曜日別）'!C23,G$3)</f>
        <v>-</v>
      </c>
      <c r="H23" s="215" t="str">
        <f>+INDEX('年間計画（月別）'!$AQ$4:$AW$34,'年間計画（曜日別）'!C23,H$3)</f>
        <v>-</v>
      </c>
      <c r="I23" s="215" t="str">
        <f>+INDEX('年間計画（月別）'!$AQ$4:$AW$34,'年間計画（曜日別）'!C23,I$3)</f>
        <v>-</v>
      </c>
      <c r="J23" s="216" t="str">
        <f>+INDEX('年間計画（月別）'!$AQ$4:$AW$34,'年間計画（曜日別）'!C23,J$3)</f>
        <v>-</v>
      </c>
      <c r="K23" s="125">
        <v>3</v>
      </c>
      <c r="L23" s="214" t="str">
        <f>+INDEX('年間計画（月別）'!$AQ$4:$AW$34,'年間計画（曜日別）'!K23,L$3)</f>
        <v>-</v>
      </c>
      <c r="M23" s="215" t="str">
        <f>+INDEX('年間計画（月別）'!$AQ$4:$AW$34,'年間計画（曜日別）'!K23,M$3)</f>
        <v>-</v>
      </c>
      <c r="N23" s="215" t="str">
        <f>+INDEX('年間計画（月別）'!$AQ$4:$AW$34,'年間計画（曜日別）'!K23,N$3)</f>
        <v>-</v>
      </c>
      <c r="O23" s="215" t="str">
        <f>+INDEX('年間計画（月別）'!$AQ$4:$AW$34,'年間計画（曜日別）'!K23,O$3)</f>
        <v>-</v>
      </c>
      <c r="P23" s="215" t="str">
        <f>+INDEX('年間計画（月別）'!$AQ$4:$AW$34,'年間計画（曜日別）'!K23,P$3)</f>
        <v>-</v>
      </c>
      <c r="Q23" s="215" t="str">
        <f>+INDEX('年間計画（月別）'!$AQ$4:$AW$34,'年間計画（曜日別）'!K23,Q$3)</f>
        <v>-</v>
      </c>
      <c r="R23" s="216" t="str">
        <f>+INDEX('年間計画（月別）'!$AQ$4:$AW$34,'年間計画（曜日別）'!K23,R$3)</f>
        <v>-</v>
      </c>
      <c r="S23" s="125">
        <v>4</v>
      </c>
      <c r="T23" s="214" t="str">
        <f>+INDEX('年間計画（月別）'!$AQ$4:$AW$34,'年間計画（曜日別）'!S23,T$3)</f>
        <v>-</v>
      </c>
      <c r="U23" s="215" t="str">
        <f>+INDEX('年間計画（月別）'!$AQ$4:$AW$34,'年間計画（曜日別）'!S23,U$3)</f>
        <v>-</v>
      </c>
      <c r="V23" s="215" t="str">
        <f>+INDEX('年間計画（月別）'!$AQ$4:$AW$34,'年間計画（曜日別）'!S23,V$3)</f>
        <v>-</v>
      </c>
      <c r="W23" s="215" t="str">
        <f>+INDEX('年間計画（月別）'!$AQ$4:$AW$34,'年間計画（曜日別）'!S23,W$3)</f>
        <v>-</v>
      </c>
      <c r="X23" s="215" t="str">
        <f>+INDEX('年間計画（月別）'!$AQ$4:$AW$34,'年間計画（曜日別）'!S23,X$3)</f>
        <v>-</v>
      </c>
      <c r="Y23" s="215" t="str">
        <f>+INDEX('年間計画（月別）'!$AQ$4:$AW$34,'年間計画（曜日別）'!S23,Y$3)</f>
        <v>-</v>
      </c>
      <c r="Z23" s="216" t="str">
        <f>+INDEX('年間計画（月別）'!$AQ$4:$AW$34,'年間計画（曜日別）'!S23,Z$3)</f>
        <v>-</v>
      </c>
      <c r="AA23" s="125">
        <v>5</v>
      </c>
      <c r="AB23" s="214" t="str">
        <f>+INDEX('年間計画（月別）'!$AQ$4:$AW$34,'年間計画（曜日別）'!AA23,AB$3)</f>
        <v>-</v>
      </c>
      <c r="AC23" s="215" t="str">
        <f>+INDEX('年間計画（月別）'!$AQ$4:$AW$34,'年間計画（曜日別）'!AA23,AC$3)</f>
        <v>-</v>
      </c>
      <c r="AD23" s="215" t="str">
        <f>+INDEX('年間計画（月別）'!$AQ$4:$AW$34,'年間計画（曜日別）'!AA23,AD$3)</f>
        <v>-</v>
      </c>
      <c r="AE23" s="215" t="str">
        <f>+INDEX('年間計画（月別）'!$AQ$4:$AW$34,'年間計画（曜日別）'!AA23,AE$3)</f>
        <v>-</v>
      </c>
      <c r="AF23" s="215" t="str">
        <f>+INDEX('年間計画（月別）'!$AQ$4:$AW$34,'年間計画（曜日別）'!AA23,AF$3)</f>
        <v>-</v>
      </c>
      <c r="AG23" s="215" t="str">
        <f>+INDEX('年間計画（月別）'!$AQ$4:$AW$34,'年間計画（曜日別）'!AA23,AG$3)</f>
        <v>-</v>
      </c>
      <c r="AH23" s="216" t="str">
        <f>+INDEX('年間計画（月別）'!$AQ$4:$AW$34,'年間計画（曜日別）'!AA23,AH$3)</f>
        <v>-</v>
      </c>
      <c r="AI23" s="68">
        <v>6</v>
      </c>
      <c r="AJ23" s="214" t="str">
        <f>+INDEX('年間計画（月別）'!$AQ$4:$AW$34,'年間計画（曜日別）'!AI23,AJ$3)</f>
        <v>-</v>
      </c>
      <c r="AK23" s="215" t="str">
        <f>+INDEX('年間計画（月別）'!$AQ$4:$AW$34,'年間計画（曜日別）'!AI23,AK$3)</f>
        <v>-</v>
      </c>
      <c r="AL23" s="215" t="str">
        <f>+INDEX('年間計画（月別）'!$AQ$4:$AW$34,'年間計画（曜日別）'!AI23,AL$3)</f>
        <v>-</v>
      </c>
      <c r="AM23" s="215" t="str">
        <f>+INDEX('年間計画（月別）'!$AQ$4:$AW$34,'年間計画（曜日別）'!AI23,AM$3)</f>
        <v>-</v>
      </c>
      <c r="AN23" s="215" t="str">
        <f>+INDEX('年間計画（月別）'!$AQ$4:$AW$34,'年間計画（曜日別）'!AI23,AN$3)</f>
        <v>-</v>
      </c>
      <c r="AO23" s="215" t="str">
        <f>+INDEX('年間計画（月別）'!$AQ$4:$AW$34,'年間計画（曜日別）'!AI23,AO$3)</f>
        <v>-</v>
      </c>
      <c r="AP23" s="216" t="str">
        <f>+INDEX('年間計画（月別）'!$AQ$4:$AW$34,'年間計画（曜日別）'!AI23,AP$3)</f>
        <v>-</v>
      </c>
      <c r="AQ23" s="68">
        <v>7</v>
      </c>
      <c r="AR23" s="214" t="str">
        <f>+INDEX('年間計画（月別）'!$AQ$4:$AW$34,'年間計画（曜日別）'!AQ23,AR$3)</f>
        <v>-</v>
      </c>
      <c r="AS23" s="215" t="str">
        <f>+INDEX('年間計画（月別）'!$AQ$4:$AW$34,'年間計画（曜日別）'!AQ23,AS$3)</f>
        <v>-</v>
      </c>
      <c r="AT23" s="215" t="str">
        <f>+INDEX('年間計画（月別）'!$AQ$4:$AW$34,'年間計画（曜日別）'!AQ23,AT$3)</f>
        <v>-</v>
      </c>
      <c r="AU23" s="215" t="str">
        <f>+INDEX('年間計画（月別）'!$AQ$4:$AW$34,'年間計画（曜日別）'!AQ23,AU$3)</f>
        <v>-</v>
      </c>
      <c r="AV23" s="215" t="str">
        <f>+INDEX('年間計画（月別）'!$AQ$4:$AW$34,'年間計画（曜日別）'!AQ23,AV$3)</f>
        <v>-</v>
      </c>
      <c r="AW23" s="215" t="str">
        <f>+INDEX('年間計画（月別）'!$AQ$4:$AW$34,'年間計画（曜日別）'!AQ23,AW$3)</f>
        <v>-</v>
      </c>
      <c r="AX23" s="216" t="str">
        <f>+INDEX('年間計画（月別）'!$AQ$4:$AW$34,'年間計画（曜日別）'!AQ23,AX$3)</f>
        <v>-</v>
      </c>
      <c r="AY23" s="64">
        <v>8</v>
      </c>
      <c r="AZ23" s="61" t="str">
        <f>+INDEX('年間計画（月別）'!$AQ$4:$AW$34,'年間計画（曜日別）'!AY23,AZ$3)</f>
        <v>-</v>
      </c>
      <c r="BA23" s="34" t="str">
        <f>+INDEX('年間計画（月別）'!$AQ$4:$AW$34,'年間計画（曜日別）'!AY23,BA$3)</f>
        <v>-</v>
      </c>
      <c r="BB23" s="34" t="str">
        <f>+INDEX('年間計画（月別）'!$AQ$4:$AW$34,'年間計画（曜日別）'!AY23,BB$3)</f>
        <v>-</v>
      </c>
      <c r="BC23" s="34" t="str">
        <f>+INDEX('年間計画（月別）'!$AQ$4:$AW$34,'年間計画（曜日別）'!AY23,BC$3)</f>
        <v>-</v>
      </c>
      <c r="BD23" s="34" t="str">
        <f>+INDEX('年間計画（月別）'!$AQ$4:$AW$34,'年間計画（曜日別）'!AY23,BD$3)</f>
        <v>-</v>
      </c>
      <c r="BE23" s="34" t="str">
        <f>+INDEX('年間計画（月別）'!$AQ$4:$AW$34,'年間計画（曜日別）'!AY23,BE$3)</f>
        <v>-</v>
      </c>
      <c r="BF23" s="81" t="str">
        <f>+INDEX('年間計画（月別）'!$AQ$4:$AW$34,'年間計画（曜日別）'!AY23,BF$3)</f>
        <v>-</v>
      </c>
      <c r="BG23" s="188"/>
      <c r="BK23" s="213">
        <f t="shared" si="19"/>
        <v>40395</v>
      </c>
      <c r="BL23" s="25">
        <f t="shared" si="0"/>
        <v>5</v>
      </c>
      <c r="BM23" s="25" t="str">
        <f t="shared" si="20"/>
        <v>木</v>
      </c>
      <c r="BN23" s="213">
        <f t="shared" si="1"/>
        <v>40396</v>
      </c>
      <c r="BO23" s="25">
        <f t="shared" si="2"/>
        <v>6</v>
      </c>
      <c r="BP23" s="25" t="str">
        <f t="shared" si="3"/>
        <v>金</v>
      </c>
      <c r="BQ23" s="213">
        <f t="shared" si="4"/>
        <v>40397</v>
      </c>
      <c r="BR23" s="25">
        <f t="shared" si="5"/>
        <v>7</v>
      </c>
      <c r="BS23" s="25" t="str">
        <f t="shared" si="6"/>
        <v>土</v>
      </c>
      <c r="BT23" s="213">
        <f t="shared" si="7"/>
        <v>40398</v>
      </c>
      <c r="BU23" s="25">
        <f t="shared" si="8"/>
        <v>8</v>
      </c>
      <c r="BV23" s="25" t="str">
        <f t="shared" si="9"/>
        <v>日</v>
      </c>
      <c r="BW23" s="213">
        <f t="shared" si="10"/>
        <v>40399</v>
      </c>
      <c r="BX23" s="25">
        <f t="shared" si="11"/>
        <v>9</v>
      </c>
      <c r="BY23" s="25" t="str">
        <f t="shared" si="12"/>
        <v>月</v>
      </c>
      <c r="BZ23" s="213">
        <f t="shared" si="13"/>
        <v>40400</v>
      </c>
      <c r="CA23" s="25">
        <f t="shared" si="14"/>
        <v>10</v>
      </c>
      <c r="CB23" s="25" t="str">
        <f t="shared" si="15"/>
        <v>火</v>
      </c>
      <c r="CC23" s="213">
        <f t="shared" si="16"/>
        <v>40401</v>
      </c>
      <c r="CD23" s="25">
        <f t="shared" si="17"/>
        <v>11</v>
      </c>
      <c r="CE23" s="25" t="str">
        <f t="shared" si="18"/>
        <v>水</v>
      </c>
    </row>
    <row r="24" spans="1:83" ht="15.75" customHeight="1">
      <c r="A24" s="207">
        <v>8</v>
      </c>
      <c r="B24" s="62">
        <v>20</v>
      </c>
      <c r="C24" s="73">
        <v>9</v>
      </c>
      <c r="D24" s="61" t="str">
        <f>+INDEX('年間計画（月別）'!$AQ$4:$AW$34,'年間計画（曜日別）'!C24,D$3)</f>
        <v>-</v>
      </c>
      <c r="E24" s="34" t="str">
        <f>+INDEX('年間計画（月別）'!$AQ$4:$AW$34,'年間計画（曜日別）'!C24,E$3)</f>
        <v>-</v>
      </c>
      <c r="F24" s="34" t="str">
        <f>+INDEX('年間計画（月別）'!$AQ$4:$AW$34,'年間計画（曜日別）'!C24,F$3)</f>
        <v>-</v>
      </c>
      <c r="G24" s="34" t="str">
        <f>+INDEX('年間計画（月別）'!$AQ$4:$AW$34,'年間計画（曜日別）'!C24,G$3)</f>
        <v>-</v>
      </c>
      <c r="H24" s="34" t="str">
        <f>+INDEX('年間計画（月別）'!$AQ$4:$AW$34,'年間計画（曜日別）'!C24,H$3)</f>
        <v>-</v>
      </c>
      <c r="I24" s="34" t="str">
        <f>+INDEX('年間計画（月別）'!$AQ$4:$AW$34,'年間計画（曜日別）'!C24,I$3)</f>
        <v>-</v>
      </c>
      <c r="J24" s="81" t="str">
        <f>+INDEX('年間計画（月別）'!$AQ$4:$AW$34,'年間計画（曜日別）'!C24,J$3)</f>
        <v>-</v>
      </c>
      <c r="K24" s="122">
        <v>10</v>
      </c>
      <c r="L24" s="61" t="str">
        <f>+INDEX('年間計画（月別）'!$AQ$4:$AW$34,'年間計画（曜日別）'!K24,L$3)</f>
        <v>-</v>
      </c>
      <c r="M24" s="34" t="str">
        <f>+INDEX('年間計画（月別）'!$AQ$4:$AW$34,'年間計画（曜日別）'!K24,M$3)</f>
        <v>-</v>
      </c>
      <c r="N24" s="34" t="str">
        <f>+INDEX('年間計画（月別）'!$AQ$4:$AW$34,'年間計画（曜日別）'!K24,N$3)</f>
        <v>-</v>
      </c>
      <c r="O24" s="34" t="str">
        <f>+INDEX('年間計画（月別）'!$AQ$4:$AW$34,'年間計画（曜日別）'!K24,O$3)</f>
        <v>-</v>
      </c>
      <c r="P24" s="34" t="str">
        <f>+INDEX('年間計画（月別）'!$AQ$4:$AW$34,'年間計画（曜日別）'!K24,P$3)</f>
        <v>-</v>
      </c>
      <c r="Q24" s="34" t="str">
        <f>+INDEX('年間計画（月別）'!$AQ$4:$AW$34,'年間計画（曜日別）'!K24,Q$3)</f>
        <v>-</v>
      </c>
      <c r="R24" s="81" t="str">
        <f>+INDEX('年間計画（月別）'!$AQ$4:$AW$34,'年間計画（曜日別）'!K24,R$3)</f>
        <v>-</v>
      </c>
      <c r="S24" s="122">
        <v>11</v>
      </c>
      <c r="T24" s="61" t="str">
        <f>+INDEX('年間計画（月別）'!$AQ$4:$AW$34,'年間計画（曜日別）'!S24,T$3)</f>
        <v>-</v>
      </c>
      <c r="U24" s="34" t="str">
        <f>+INDEX('年間計画（月別）'!$AQ$4:$AW$34,'年間計画（曜日別）'!S24,U$3)</f>
        <v>-</v>
      </c>
      <c r="V24" s="34" t="str">
        <f>+INDEX('年間計画（月別）'!$AQ$4:$AW$34,'年間計画（曜日別）'!S24,V$3)</f>
        <v>-</v>
      </c>
      <c r="W24" s="34" t="str">
        <f>+INDEX('年間計画（月別）'!$AQ$4:$AW$34,'年間計画（曜日別）'!S24,W$3)</f>
        <v>-</v>
      </c>
      <c r="X24" s="34" t="str">
        <f>+INDEX('年間計画（月別）'!$AQ$4:$AW$34,'年間計画（曜日別）'!S24,X$3)</f>
        <v>-</v>
      </c>
      <c r="Y24" s="34" t="str">
        <f>+INDEX('年間計画（月別）'!$AQ$4:$AW$34,'年間計画（曜日別）'!S24,Y$3)</f>
        <v>-</v>
      </c>
      <c r="Z24" s="81" t="str">
        <f>+INDEX('年間計画（月別）'!$AQ$4:$AW$34,'年間計画（曜日別）'!S24,Z$3)</f>
        <v>-</v>
      </c>
      <c r="AA24" s="122">
        <v>12</v>
      </c>
      <c r="AB24" s="61" t="str">
        <f>+INDEX('年間計画（月別）'!$AQ$4:$AW$34,'年間計画（曜日別）'!AA24,AB$3)</f>
        <v>-</v>
      </c>
      <c r="AC24" s="34" t="str">
        <f>+INDEX('年間計画（月別）'!$AQ$4:$AW$34,'年間計画（曜日別）'!AA24,AC$3)</f>
        <v>-</v>
      </c>
      <c r="AD24" s="34" t="str">
        <f>+INDEX('年間計画（月別）'!$AQ$4:$AW$34,'年間計画（曜日別）'!AA24,AD$3)</f>
        <v>-</v>
      </c>
      <c r="AE24" s="34" t="str">
        <f>+INDEX('年間計画（月別）'!$AQ$4:$AW$34,'年間計画（曜日別）'!AA24,AE$3)</f>
        <v>-</v>
      </c>
      <c r="AF24" s="34" t="str">
        <f>+INDEX('年間計画（月別）'!$AQ$4:$AW$34,'年間計画（曜日別）'!AA24,AF$3)</f>
        <v>-</v>
      </c>
      <c r="AG24" s="34" t="str">
        <f>+INDEX('年間計画（月別）'!$AQ$4:$AW$34,'年間計画（曜日別）'!AA24,AG$3)</f>
        <v>-</v>
      </c>
      <c r="AH24" s="81" t="str">
        <f>+INDEX('年間計画（月別）'!$AQ$4:$AW$34,'年間計画（曜日別）'!AA24,AH$3)</f>
        <v>-</v>
      </c>
      <c r="AI24" s="64">
        <v>13</v>
      </c>
      <c r="AJ24" s="61" t="str">
        <f>+INDEX('年間計画（月別）'!$AQ$4:$AW$34,'年間計画（曜日別）'!AI24,AJ$3)</f>
        <v>-</v>
      </c>
      <c r="AK24" s="34" t="str">
        <f>+INDEX('年間計画（月別）'!$AQ$4:$AW$34,'年間計画（曜日別）'!AI24,AK$3)</f>
        <v>-</v>
      </c>
      <c r="AL24" s="34" t="str">
        <f>+INDEX('年間計画（月別）'!$AQ$4:$AW$34,'年間計画（曜日別）'!AI24,AL$3)</f>
        <v>-</v>
      </c>
      <c r="AM24" s="34" t="str">
        <f>+INDEX('年間計画（月別）'!$AQ$4:$AW$34,'年間計画（曜日別）'!AI24,AM$3)</f>
        <v>-</v>
      </c>
      <c r="AN24" s="34" t="str">
        <f>+INDEX('年間計画（月別）'!$AQ$4:$AW$34,'年間計画（曜日別）'!AI24,AN$3)</f>
        <v>-</v>
      </c>
      <c r="AO24" s="34" t="str">
        <f>+INDEX('年間計画（月別）'!$AQ$4:$AW$34,'年間計画（曜日別）'!AI24,AO$3)</f>
        <v>-</v>
      </c>
      <c r="AP24" s="81" t="str">
        <f>+INDEX('年間計画（月別）'!$AQ$4:$AW$34,'年間計画（曜日別）'!AI24,AP$3)</f>
        <v>-</v>
      </c>
      <c r="AQ24" s="64">
        <v>14</v>
      </c>
      <c r="AR24" s="61" t="str">
        <f>+INDEX('年間計画（月別）'!$AQ$4:$AW$34,'年間計画（曜日別）'!AQ24,AR$3)</f>
        <v>-</v>
      </c>
      <c r="AS24" s="34" t="str">
        <f>+INDEX('年間計画（月別）'!$AQ$4:$AW$34,'年間計画（曜日別）'!AQ24,AS$3)</f>
        <v>-</v>
      </c>
      <c r="AT24" s="34" t="str">
        <f>+INDEX('年間計画（月別）'!$AQ$4:$AW$34,'年間計画（曜日別）'!AQ24,AT$3)</f>
        <v>-</v>
      </c>
      <c r="AU24" s="34" t="str">
        <f>+INDEX('年間計画（月別）'!$AQ$4:$AW$34,'年間計画（曜日別）'!AQ24,AU$3)</f>
        <v>-</v>
      </c>
      <c r="AV24" s="34" t="str">
        <f>+INDEX('年間計画（月別）'!$AQ$4:$AW$34,'年間計画（曜日別）'!AQ24,AV$3)</f>
        <v>-</v>
      </c>
      <c r="AW24" s="34" t="str">
        <f>+INDEX('年間計画（月別）'!$AQ$4:$AW$34,'年間計画（曜日別）'!AQ24,AW$3)</f>
        <v>-</v>
      </c>
      <c r="AX24" s="81" t="str">
        <f>+INDEX('年間計画（月別）'!$AQ$4:$AW$34,'年間計画（曜日別）'!AQ24,AX$3)</f>
        <v>-</v>
      </c>
      <c r="AY24" s="64">
        <v>15</v>
      </c>
      <c r="AZ24" s="61" t="str">
        <f>+INDEX('年間計画（月別）'!$AQ$4:$AW$34,'年間計画（曜日別）'!AY24,AZ$3)</f>
        <v>-</v>
      </c>
      <c r="BA24" s="34" t="str">
        <f>+INDEX('年間計画（月別）'!$AQ$4:$AW$34,'年間計画（曜日別）'!AY24,BA$3)</f>
        <v>-</v>
      </c>
      <c r="BB24" s="34" t="str">
        <f>+INDEX('年間計画（月別）'!$AQ$4:$AW$34,'年間計画（曜日別）'!AY24,BB$3)</f>
        <v>-</v>
      </c>
      <c r="BC24" s="34" t="str">
        <f>+INDEX('年間計画（月別）'!$AQ$4:$AW$34,'年間計画（曜日別）'!AY24,BC$3)</f>
        <v>-</v>
      </c>
      <c r="BD24" s="34" t="str">
        <f>+INDEX('年間計画（月別）'!$AQ$4:$AW$34,'年間計画（曜日別）'!AY24,BD$3)</f>
        <v>-</v>
      </c>
      <c r="BE24" s="34" t="str">
        <f>+INDEX('年間計画（月別）'!$AQ$4:$AW$34,'年間計画（曜日別）'!AY24,BE$3)</f>
        <v>-</v>
      </c>
      <c r="BF24" s="81" t="str">
        <f>+INDEX('年間計画（月別）'!$AQ$4:$AW$34,'年間計画（曜日別）'!AY24,BF$3)</f>
        <v>-</v>
      </c>
      <c r="BG24" s="188"/>
      <c r="BK24" s="213">
        <f t="shared" si="19"/>
        <v>40402</v>
      </c>
      <c r="BL24" s="25">
        <f t="shared" si="0"/>
        <v>12</v>
      </c>
      <c r="BM24" s="25" t="str">
        <f t="shared" si="20"/>
        <v>木</v>
      </c>
      <c r="BN24" s="213">
        <f t="shared" si="1"/>
        <v>40403</v>
      </c>
      <c r="BO24" s="25">
        <f t="shared" si="2"/>
        <v>13</v>
      </c>
      <c r="BP24" s="25" t="str">
        <f t="shared" si="3"/>
        <v>金</v>
      </c>
      <c r="BQ24" s="213">
        <f t="shared" si="4"/>
        <v>40404</v>
      </c>
      <c r="BR24" s="25">
        <f t="shared" si="5"/>
        <v>14</v>
      </c>
      <c r="BS24" s="25" t="str">
        <f t="shared" si="6"/>
        <v>土</v>
      </c>
      <c r="BT24" s="213">
        <f t="shared" si="7"/>
        <v>40405</v>
      </c>
      <c r="BU24" s="25">
        <f t="shared" si="8"/>
        <v>15</v>
      </c>
      <c r="BV24" s="25" t="str">
        <f t="shared" si="9"/>
        <v>日</v>
      </c>
      <c r="BW24" s="213">
        <f t="shared" si="10"/>
        <v>40406</v>
      </c>
      <c r="BX24" s="25">
        <f t="shared" si="11"/>
        <v>16</v>
      </c>
      <c r="BY24" s="25" t="str">
        <f t="shared" si="12"/>
        <v>月</v>
      </c>
      <c r="BZ24" s="213">
        <f t="shared" si="13"/>
        <v>40407</v>
      </c>
      <c r="CA24" s="25">
        <f t="shared" si="14"/>
        <v>17</v>
      </c>
      <c r="CB24" s="25" t="str">
        <f t="shared" si="15"/>
        <v>火</v>
      </c>
      <c r="CC24" s="213">
        <f t="shared" si="16"/>
        <v>40408</v>
      </c>
      <c r="CD24" s="25">
        <f t="shared" si="17"/>
        <v>18</v>
      </c>
      <c r="CE24" s="25" t="str">
        <f t="shared" si="18"/>
        <v>水</v>
      </c>
    </row>
    <row r="25" spans="1:83" ht="15.75" customHeight="1">
      <c r="A25" s="207" t="s">
        <v>358</v>
      </c>
      <c r="B25" s="67">
        <v>21</v>
      </c>
      <c r="C25" s="73">
        <v>16</v>
      </c>
      <c r="D25" s="61" t="str">
        <f>+INDEX('年間計画（月別）'!$AQ$4:$AW$34,'年間計画（曜日別）'!C25,D$3)</f>
        <v>-</v>
      </c>
      <c r="E25" s="34" t="str">
        <f>+INDEX('年間計画（月別）'!$AQ$4:$AW$34,'年間計画（曜日別）'!C25,E$3)</f>
        <v>-</v>
      </c>
      <c r="F25" s="34" t="str">
        <f>+INDEX('年間計画（月別）'!$AQ$4:$AW$34,'年間計画（曜日別）'!C25,F$3)</f>
        <v>-</v>
      </c>
      <c r="G25" s="34" t="str">
        <f>+INDEX('年間計画（月別）'!$AQ$4:$AW$34,'年間計画（曜日別）'!C25,G$3)</f>
        <v>-</v>
      </c>
      <c r="H25" s="34" t="str">
        <f>+INDEX('年間計画（月別）'!$AQ$4:$AW$34,'年間計画（曜日別）'!C25,H$3)</f>
        <v>-</v>
      </c>
      <c r="I25" s="34" t="str">
        <f>+INDEX('年間計画（月別）'!$AQ$4:$AW$34,'年間計画（曜日別）'!C25,I$3)</f>
        <v>-</v>
      </c>
      <c r="J25" s="81" t="str">
        <f>+INDEX('年間計画（月別）'!$AQ$4:$AW$34,'年間計画（曜日別）'!C25,J$3)</f>
        <v>-</v>
      </c>
      <c r="K25" s="122">
        <v>17</v>
      </c>
      <c r="L25" s="61" t="str">
        <f>+INDEX('年間計画（月別）'!$AQ$4:$AW$34,'年間計画（曜日別）'!K25,L$3)</f>
        <v>-</v>
      </c>
      <c r="M25" s="34" t="str">
        <f>+INDEX('年間計画（月別）'!$AQ$4:$AW$34,'年間計画（曜日別）'!K25,M$3)</f>
        <v>-</v>
      </c>
      <c r="N25" s="34" t="str">
        <f>+INDEX('年間計画（月別）'!$AQ$4:$AW$34,'年間計画（曜日別）'!K25,N$3)</f>
        <v>-</v>
      </c>
      <c r="O25" s="34" t="str">
        <f>+INDEX('年間計画（月別）'!$AQ$4:$AW$34,'年間計画（曜日別）'!K25,O$3)</f>
        <v>-</v>
      </c>
      <c r="P25" s="34" t="str">
        <f>+INDEX('年間計画（月別）'!$AQ$4:$AW$34,'年間計画（曜日別）'!K25,P$3)</f>
        <v>-</v>
      </c>
      <c r="Q25" s="34" t="str">
        <f>+INDEX('年間計画（月別）'!$AQ$4:$AW$34,'年間計画（曜日別）'!K25,Q$3)</f>
        <v>-</v>
      </c>
      <c r="R25" s="81" t="str">
        <f>+INDEX('年間計画（月別）'!$AQ$4:$AW$34,'年間計画（曜日別）'!K25,R$3)</f>
        <v>-</v>
      </c>
      <c r="S25" s="122">
        <v>18</v>
      </c>
      <c r="T25" s="61" t="str">
        <f>+INDEX('年間計画（月別）'!$AQ$4:$AW$34,'年間計画（曜日別）'!S25,T$3)</f>
        <v>-</v>
      </c>
      <c r="U25" s="34" t="str">
        <f>+INDEX('年間計画（月別）'!$AQ$4:$AW$34,'年間計画（曜日別）'!S25,U$3)</f>
        <v>-</v>
      </c>
      <c r="V25" s="34" t="str">
        <f>+INDEX('年間計画（月別）'!$AQ$4:$AW$34,'年間計画（曜日別）'!S25,V$3)</f>
        <v>-</v>
      </c>
      <c r="W25" s="34" t="str">
        <f>+INDEX('年間計画（月別）'!$AQ$4:$AW$34,'年間計画（曜日別）'!S25,W$3)</f>
        <v>-</v>
      </c>
      <c r="X25" s="34" t="str">
        <f>+INDEX('年間計画（月別）'!$AQ$4:$AW$34,'年間計画（曜日別）'!S25,X$3)</f>
        <v>-</v>
      </c>
      <c r="Y25" s="34" t="str">
        <f>+INDEX('年間計画（月別）'!$AQ$4:$AW$34,'年間計画（曜日別）'!S25,Y$3)</f>
        <v>-</v>
      </c>
      <c r="Z25" s="81" t="str">
        <f>+INDEX('年間計画（月別）'!$AQ$4:$AW$34,'年間計画（曜日別）'!S25,Z$3)</f>
        <v>-</v>
      </c>
      <c r="AA25" s="122">
        <v>19</v>
      </c>
      <c r="AB25" s="61" t="str">
        <f>+INDEX('年間計画（月別）'!$AQ$4:$AW$34,'年間計画（曜日別）'!AA25,AB$3)</f>
        <v>-</v>
      </c>
      <c r="AC25" s="34" t="str">
        <f>+INDEX('年間計画（月別）'!$AQ$4:$AW$34,'年間計画（曜日別）'!AA25,AC$3)</f>
        <v>-</v>
      </c>
      <c r="AD25" s="34" t="str">
        <f>+INDEX('年間計画（月別）'!$AQ$4:$AW$34,'年間計画（曜日別）'!AA25,AD$3)</f>
        <v>-</v>
      </c>
      <c r="AE25" s="34" t="str">
        <f>+INDEX('年間計画（月別）'!$AQ$4:$AW$34,'年間計画（曜日別）'!AA25,AE$3)</f>
        <v>-</v>
      </c>
      <c r="AF25" s="34" t="str">
        <f>+INDEX('年間計画（月別）'!$AQ$4:$AW$34,'年間計画（曜日別）'!AA25,AF$3)</f>
        <v>-</v>
      </c>
      <c r="AG25" s="34" t="str">
        <f>+INDEX('年間計画（月別）'!$AQ$4:$AW$34,'年間計画（曜日別）'!AA25,AG$3)</f>
        <v>-</v>
      </c>
      <c r="AH25" s="81" t="str">
        <f>+INDEX('年間計画（月別）'!$AQ$4:$AW$34,'年間計画（曜日別）'!AA25,AH$3)</f>
        <v>-</v>
      </c>
      <c r="AI25" s="64">
        <v>20</v>
      </c>
      <c r="AJ25" s="61" t="str">
        <f>+INDEX('年間計画（月別）'!$AQ$4:$AW$34,'年間計画（曜日別）'!AI25,AJ$3)</f>
        <v>-</v>
      </c>
      <c r="AK25" s="34" t="str">
        <f>+INDEX('年間計画（月別）'!$AQ$4:$AW$34,'年間計画（曜日別）'!AI25,AK$3)</f>
        <v>-</v>
      </c>
      <c r="AL25" s="34" t="str">
        <f>+INDEX('年間計画（月別）'!$AQ$4:$AW$34,'年間計画（曜日別）'!AI25,AL$3)</f>
        <v>-</v>
      </c>
      <c r="AM25" s="34" t="str">
        <f>+INDEX('年間計画（月別）'!$AQ$4:$AW$34,'年間計画（曜日別）'!AI25,AM$3)</f>
        <v>-</v>
      </c>
      <c r="AN25" s="34" t="str">
        <f>+INDEX('年間計画（月別）'!$AQ$4:$AW$34,'年間計画（曜日別）'!AI25,AN$3)</f>
        <v>-</v>
      </c>
      <c r="AO25" s="34" t="str">
        <f>+INDEX('年間計画（月別）'!$AQ$4:$AW$34,'年間計画（曜日別）'!AI25,AO$3)</f>
        <v>-</v>
      </c>
      <c r="AP25" s="81" t="str">
        <f>+INDEX('年間計画（月別）'!$AQ$4:$AW$34,'年間計画（曜日別）'!AI25,AP$3)</f>
        <v>-</v>
      </c>
      <c r="AQ25" s="64">
        <v>21</v>
      </c>
      <c r="AR25" s="61" t="str">
        <f>+INDEX('年間計画（月別）'!$AQ$4:$AW$34,'年間計画（曜日別）'!AQ25,AR$3)</f>
        <v>-</v>
      </c>
      <c r="AS25" s="34" t="str">
        <f>+INDEX('年間計画（月別）'!$AQ$4:$AW$34,'年間計画（曜日別）'!AQ25,AS$3)</f>
        <v>-</v>
      </c>
      <c r="AT25" s="34" t="str">
        <f>+INDEX('年間計画（月別）'!$AQ$4:$AW$34,'年間計画（曜日別）'!AQ25,AT$3)</f>
        <v>-</v>
      </c>
      <c r="AU25" s="34" t="str">
        <f>+INDEX('年間計画（月別）'!$AQ$4:$AW$34,'年間計画（曜日別）'!AQ25,AU$3)</f>
        <v>-</v>
      </c>
      <c r="AV25" s="34" t="str">
        <f>+INDEX('年間計画（月別）'!$AQ$4:$AW$34,'年間計画（曜日別）'!AQ25,AV$3)</f>
        <v>-</v>
      </c>
      <c r="AW25" s="34" t="str">
        <f>+INDEX('年間計画（月別）'!$AQ$4:$AW$34,'年間計画（曜日別）'!AQ25,AW$3)</f>
        <v>-</v>
      </c>
      <c r="AX25" s="81" t="str">
        <f>+INDEX('年間計画（月別）'!$AQ$4:$AW$34,'年間計画（曜日別）'!AQ25,AX$3)</f>
        <v>-</v>
      </c>
      <c r="AY25" s="64">
        <v>22</v>
      </c>
      <c r="AZ25" s="61" t="str">
        <f>+INDEX('年間計画（月別）'!$AQ$4:$AW$34,'年間計画（曜日別）'!AY25,AZ$3)</f>
        <v>-</v>
      </c>
      <c r="BA25" s="34" t="str">
        <f>+INDEX('年間計画（月別）'!$AQ$4:$AW$34,'年間計画（曜日別）'!AY25,BA$3)</f>
        <v>-</v>
      </c>
      <c r="BB25" s="34" t="str">
        <f>+INDEX('年間計画（月別）'!$AQ$4:$AW$34,'年間計画（曜日別）'!AY25,BB$3)</f>
        <v>-</v>
      </c>
      <c r="BC25" s="34" t="str">
        <f>+INDEX('年間計画（月別）'!$AQ$4:$AW$34,'年間計画（曜日別）'!AY25,BC$3)</f>
        <v>-</v>
      </c>
      <c r="BD25" s="34" t="str">
        <f>+INDEX('年間計画（月別）'!$AQ$4:$AW$34,'年間計画（曜日別）'!AY25,BD$3)</f>
        <v>-</v>
      </c>
      <c r="BE25" s="34" t="str">
        <f>+INDEX('年間計画（月別）'!$AQ$4:$AW$34,'年間計画（曜日別）'!AY25,BE$3)</f>
        <v>-</v>
      </c>
      <c r="BF25" s="81" t="str">
        <f>+INDEX('年間計画（月別）'!$AQ$4:$AW$34,'年間計画（曜日別）'!AY25,BF$3)</f>
        <v>-</v>
      </c>
      <c r="BG25" s="188"/>
      <c r="BK25" s="213">
        <f t="shared" si="19"/>
        <v>40409</v>
      </c>
      <c r="BL25" s="25">
        <f t="shared" si="0"/>
        <v>19</v>
      </c>
      <c r="BM25" s="25" t="str">
        <f t="shared" si="20"/>
        <v>木</v>
      </c>
      <c r="BN25" s="213">
        <f t="shared" si="1"/>
        <v>40410</v>
      </c>
      <c r="BO25" s="25">
        <f t="shared" si="2"/>
        <v>20</v>
      </c>
      <c r="BP25" s="25" t="str">
        <f t="shared" si="3"/>
        <v>金</v>
      </c>
      <c r="BQ25" s="213">
        <f t="shared" si="4"/>
        <v>40411</v>
      </c>
      <c r="BR25" s="25">
        <f t="shared" si="5"/>
        <v>21</v>
      </c>
      <c r="BS25" s="25" t="str">
        <f t="shared" si="6"/>
        <v>土</v>
      </c>
      <c r="BT25" s="213">
        <f t="shared" si="7"/>
        <v>40412</v>
      </c>
      <c r="BU25" s="25">
        <f t="shared" si="8"/>
        <v>22</v>
      </c>
      <c r="BV25" s="25" t="str">
        <f t="shared" si="9"/>
        <v>日</v>
      </c>
      <c r="BW25" s="213">
        <f t="shared" si="10"/>
        <v>40413</v>
      </c>
      <c r="BX25" s="25">
        <f t="shared" si="11"/>
        <v>23</v>
      </c>
      <c r="BY25" s="25" t="str">
        <f t="shared" si="12"/>
        <v>月</v>
      </c>
      <c r="BZ25" s="213">
        <f t="shared" si="13"/>
        <v>40414</v>
      </c>
      <c r="CA25" s="25">
        <f t="shared" si="14"/>
        <v>24</v>
      </c>
      <c r="CB25" s="25" t="str">
        <f t="shared" si="15"/>
        <v>火</v>
      </c>
      <c r="CC25" s="213">
        <f t="shared" si="16"/>
        <v>40415</v>
      </c>
      <c r="CD25" s="25">
        <f t="shared" si="17"/>
        <v>25</v>
      </c>
      <c r="CE25" s="25" t="str">
        <f t="shared" si="18"/>
        <v>水</v>
      </c>
    </row>
    <row r="26" spans="1:83" ht="15.75" customHeight="1" thickBot="1">
      <c r="A26" s="207"/>
      <c r="B26" s="62">
        <v>22</v>
      </c>
      <c r="C26" s="73">
        <v>23</v>
      </c>
      <c r="D26" s="61" t="str">
        <f>+INDEX('年間計画（月別）'!$AQ$4:$AW$34,'年間計画（曜日別）'!C26,D$3)</f>
        <v>-</v>
      </c>
      <c r="E26" s="34" t="str">
        <f>+INDEX('年間計画（月別）'!$AQ$4:$AW$34,'年間計画（曜日別）'!C26,E$3)</f>
        <v>-</v>
      </c>
      <c r="F26" s="34" t="str">
        <f>+INDEX('年間計画（月別）'!$AQ$4:$AW$34,'年間計画（曜日別）'!C26,F$3)</f>
        <v>-</v>
      </c>
      <c r="G26" s="34" t="str">
        <f>+INDEX('年間計画（月別）'!$AQ$4:$AW$34,'年間計画（曜日別）'!C26,G$3)</f>
        <v>-</v>
      </c>
      <c r="H26" s="34" t="str">
        <f>+INDEX('年間計画（月別）'!$AQ$4:$AW$34,'年間計画（曜日別）'!C26,H$3)</f>
        <v>-</v>
      </c>
      <c r="I26" s="34" t="str">
        <f>+INDEX('年間計画（月別）'!$AQ$4:$AW$34,'年間計画（曜日別）'!C26,I$3)</f>
        <v>-</v>
      </c>
      <c r="J26" s="81" t="str">
        <f>+INDEX('年間計画（月別）'!$AQ$4:$AW$34,'年間計画（曜日別）'!C26,J$3)</f>
        <v>-</v>
      </c>
      <c r="K26" s="122">
        <v>24</v>
      </c>
      <c r="L26" s="61" t="str">
        <f>+INDEX('年間計画（月別）'!$AQ$4:$AW$34,'年間計画（曜日別）'!K26,L$3)</f>
        <v>-</v>
      </c>
      <c r="M26" s="34" t="str">
        <f>+INDEX('年間計画（月別）'!$AQ$4:$AW$34,'年間計画（曜日別）'!K26,M$3)</f>
        <v>-</v>
      </c>
      <c r="N26" s="34" t="str">
        <f>+INDEX('年間計画（月別）'!$AQ$4:$AW$34,'年間計画（曜日別）'!K26,N$3)</f>
        <v>-</v>
      </c>
      <c r="O26" s="34" t="str">
        <f>+INDEX('年間計画（月別）'!$AQ$4:$AW$34,'年間計画（曜日別）'!K26,O$3)</f>
        <v>-</v>
      </c>
      <c r="P26" s="34" t="str">
        <f>+INDEX('年間計画（月別）'!$AQ$4:$AW$34,'年間計画（曜日別）'!K26,P$3)</f>
        <v>-</v>
      </c>
      <c r="Q26" s="34" t="str">
        <f>+INDEX('年間計画（月別）'!$AQ$4:$AW$34,'年間計画（曜日別）'!K26,Q$3)</f>
        <v>-</v>
      </c>
      <c r="R26" s="81" t="str">
        <f>+INDEX('年間計画（月別）'!$AQ$4:$AW$34,'年間計画（曜日別）'!K26,R$3)</f>
        <v>-</v>
      </c>
      <c r="S26" s="220">
        <v>25</v>
      </c>
      <c r="T26" s="41" t="str">
        <f>+INDEX('年間計画（月別）'!$AQ$4:$AW$34,'年間計画（曜日別）'!S26,T$3)</f>
        <v>-</v>
      </c>
      <c r="U26" s="7" t="str">
        <f>+INDEX('年間計画（月別）'!$AQ$4:$AW$34,'年間計画（曜日別）'!S26,U$3)</f>
        <v>-</v>
      </c>
      <c r="V26" s="7" t="str">
        <f>+INDEX('年間計画（月別）'!$AQ$4:$AW$34,'年間計画（曜日別）'!S26,V$3)</f>
        <v>-</v>
      </c>
      <c r="W26" s="7" t="str">
        <f>+INDEX('年間計画（月別）'!$AQ$4:$AW$34,'年間計画（曜日別）'!S26,W$3)</f>
        <v>-</v>
      </c>
      <c r="X26" s="7" t="str">
        <f>+INDEX('年間計画（月別）'!$AQ$4:$AW$34,'年間計画（曜日別）'!S26,X$3)</f>
        <v>-</v>
      </c>
      <c r="Y26" s="7" t="str">
        <f>+INDEX('年間計画（月別）'!$AQ$4:$AW$34,'年間計画（曜日別）'!S26,Y$3)</f>
        <v>-</v>
      </c>
      <c r="Z26" s="42" t="str">
        <f>+INDEX('年間計画（月別）'!$AQ$4:$AW$34,'年間計画（曜日別）'!S26,Z$3)</f>
        <v>-</v>
      </c>
      <c r="AA26" s="211">
        <v>26</v>
      </c>
      <c r="AB26" s="41" t="str">
        <f>+INDEX('年間計画（月別）'!$AQ$4:$AW$34,'年間計画（曜日別）'!AA26,AB$3)</f>
        <v>-</v>
      </c>
      <c r="AC26" s="7" t="str">
        <f>+INDEX('年間計画（月別）'!$AQ$4:$AW$34,'年間計画（曜日別）'!AA26,AC$3)</f>
        <v>-</v>
      </c>
      <c r="AD26" s="7" t="str">
        <f>+INDEX('年間計画（月別）'!$AQ$4:$AW$34,'年間計画（曜日別）'!AA26,AD$3)</f>
        <v>-</v>
      </c>
      <c r="AE26" s="7" t="str">
        <f>+INDEX('年間計画（月別）'!$AQ$4:$AW$34,'年間計画（曜日別）'!AA26,AE$3)</f>
        <v>-</v>
      </c>
      <c r="AF26" s="7" t="str">
        <f>+INDEX('年間計画（月別）'!$AQ$4:$AW$34,'年間計画（曜日別）'!AA26,AF$3)</f>
        <v>-</v>
      </c>
      <c r="AG26" s="7" t="str">
        <f>+INDEX('年間計画（月別）'!$AQ$4:$AW$34,'年間計画（曜日別）'!AA26,AG$3)</f>
        <v>-</v>
      </c>
      <c r="AH26" s="42" t="str">
        <f>+INDEX('年間計画（月別）'!$AQ$4:$AW$34,'年間計画（曜日別）'!AA26,AH$3)</f>
        <v>-</v>
      </c>
      <c r="AI26" s="197">
        <v>27</v>
      </c>
      <c r="AJ26" s="41" t="str">
        <f>+INDEX('年間計画（月別）'!$AQ$4:$AW$34,'年間計画（曜日別）'!AI26,AJ$3)</f>
        <v>-</v>
      </c>
      <c r="AK26" s="7" t="str">
        <f>+INDEX('年間計画（月別）'!$AQ$4:$AW$34,'年間計画（曜日別）'!AI26,AK$3)</f>
        <v>-</v>
      </c>
      <c r="AL26" s="7" t="str">
        <f>+INDEX('年間計画（月別）'!$AQ$4:$AW$34,'年間計画（曜日別）'!AI26,AL$3)</f>
        <v>-</v>
      </c>
      <c r="AM26" s="7" t="str">
        <f>+INDEX('年間計画（月別）'!$AQ$4:$AW$34,'年間計画（曜日別）'!AI26,AM$3)</f>
        <v>-</v>
      </c>
      <c r="AN26" s="7" t="str">
        <f>+INDEX('年間計画（月別）'!$AQ$4:$AW$34,'年間計画（曜日別）'!AI26,AN$3)</f>
        <v>-</v>
      </c>
      <c r="AO26" s="7" t="str">
        <f>+INDEX('年間計画（月別）'!$AQ$4:$AW$34,'年間計画（曜日別）'!AI26,AO$3)</f>
        <v>-</v>
      </c>
      <c r="AP26" s="42" t="str">
        <f>+INDEX('年間計画（月別）'!$AQ$4:$AW$34,'年間計画（曜日別）'!AI26,AP$3)</f>
        <v>-</v>
      </c>
      <c r="AQ26" s="197">
        <v>28</v>
      </c>
      <c r="AR26" s="41" t="str">
        <f>+INDEX('年間計画（月別）'!$AQ$4:$AW$34,'年間計画（曜日別）'!AQ26,AR$3)</f>
        <v>-</v>
      </c>
      <c r="AS26" s="7" t="str">
        <f>+INDEX('年間計画（月別）'!$AQ$4:$AW$34,'年間計画（曜日別）'!AQ26,AS$3)</f>
        <v>-</v>
      </c>
      <c r="AT26" s="7" t="str">
        <f>+INDEX('年間計画（月別）'!$AQ$4:$AW$34,'年間計画（曜日別）'!AQ26,AT$3)</f>
        <v>-</v>
      </c>
      <c r="AU26" s="7" t="str">
        <f>+INDEX('年間計画（月別）'!$AQ$4:$AW$34,'年間計画（曜日別）'!AQ26,AU$3)</f>
        <v>-</v>
      </c>
      <c r="AV26" s="7" t="str">
        <f>+INDEX('年間計画（月別）'!$AQ$4:$AW$34,'年間計画（曜日別）'!AQ26,AV$3)</f>
        <v>-</v>
      </c>
      <c r="AW26" s="7" t="str">
        <f>+INDEX('年間計画（月別）'!$AQ$4:$AW$34,'年間計画（曜日別）'!AQ26,AW$3)</f>
        <v>-</v>
      </c>
      <c r="AX26" s="42" t="str">
        <f>+INDEX('年間計画（月別）'!$AQ$4:$AW$34,'年間計画（曜日別）'!AQ26,AX$3)</f>
        <v>-</v>
      </c>
      <c r="AY26" s="197">
        <v>29</v>
      </c>
      <c r="AZ26" s="41" t="str">
        <f>+INDEX('年間計画（月別）'!$AQ$4:$AW$34,'年間計画（曜日別）'!AY26,AZ$3)</f>
        <v>-</v>
      </c>
      <c r="BA26" s="7" t="str">
        <f>+INDEX('年間計画（月別）'!$AQ$4:$AW$34,'年間計画（曜日別）'!AY26,BA$3)</f>
        <v>-</v>
      </c>
      <c r="BB26" s="7" t="str">
        <f>+INDEX('年間計画（月別）'!$AQ$4:$AW$34,'年間計画（曜日別）'!AY26,BB$3)</f>
        <v>-</v>
      </c>
      <c r="BC26" s="7" t="str">
        <f>+INDEX('年間計画（月別）'!$AQ$4:$AW$34,'年間計画（曜日別）'!AY26,BC$3)</f>
        <v>-</v>
      </c>
      <c r="BD26" s="7" t="str">
        <f>+INDEX('年間計画（月別）'!$AQ$4:$AW$34,'年間計画（曜日別）'!AY26,BD$3)</f>
        <v>-</v>
      </c>
      <c r="BE26" s="7" t="str">
        <f>+INDEX('年間計画（月別）'!$AQ$4:$AW$34,'年間計画（曜日別）'!AY26,BE$3)</f>
        <v>-</v>
      </c>
      <c r="BF26" s="42" t="str">
        <f>+INDEX('年間計画（月別）'!$AQ$4:$AW$34,'年間計画（曜日別）'!AY26,BF$3)</f>
        <v>-</v>
      </c>
      <c r="BG26" s="218"/>
      <c r="BK26" s="213">
        <f t="shared" si="19"/>
        <v>40416</v>
      </c>
      <c r="BL26" s="25">
        <f t="shared" si="0"/>
        <v>26</v>
      </c>
      <c r="BM26" s="25" t="str">
        <f t="shared" si="20"/>
        <v>木</v>
      </c>
      <c r="BN26" s="213">
        <f t="shared" si="1"/>
        <v>40417</v>
      </c>
      <c r="BO26" s="25">
        <f t="shared" si="2"/>
        <v>27</v>
      </c>
      <c r="BP26" s="25" t="str">
        <f t="shared" si="3"/>
        <v>金</v>
      </c>
      <c r="BQ26" s="213">
        <f t="shared" si="4"/>
        <v>40418</v>
      </c>
      <c r="BR26" s="25">
        <f t="shared" si="5"/>
        <v>28</v>
      </c>
      <c r="BS26" s="25" t="str">
        <f t="shared" si="6"/>
        <v>土</v>
      </c>
      <c r="BT26" s="213">
        <f t="shared" si="7"/>
        <v>40419</v>
      </c>
      <c r="BU26" s="25">
        <f t="shared" si="8"/>
        <v>29</v>
      </c>
      <c r="BV26" s="25" t="str">
        <f t="shared" si="9"/>
        <v>日</v>
      </c>
      <c r="BW26" s="213">
        <f t="shared" si="10"/>
        <v>40420</v>
      </c>
      <c r="BX26" s="25">
        <f t="shared" si="11"/>
        <v>30</v>
      </c>
      <c r="BY26" s="25" t="str">
        <f t="shared" si="12"/>
        <v>月</v>
      </c>
      <c r="BZ26" s="213">
        <f t="shared" si="13"/>
        <v>40421</v>
      </c>
      <c r="CA26" s="25">
        <f t="shared" si="14"/>
        <v>31</v>
      </c>
      <c r="CB26" s="25" t="str">
        <f t="shared" si="15"/>
        <v>火</v>
      </c>
      <c r="CC26" s="213">
        <f t="shared" si="16"/>
        <v>40422</v>
      </c>
      <c r="CD26" s="25">
        <f t="shared" si="17"/>
        <v>1</v>
      </c>
      <c r="CE26" s="25" t="str">
        <f t="shared" si="18"/>
        <v>水</v>
      </c>
    </row>
    <row r="27" spans="1:83" ht="15.75" customHeight="1" thickBot="1">
      <c r="A27" s="208"/>
      <c r="B27" s="219">
        <v>23</v>
      </c>
      <c r="C27" s="220">
        <v>30</v>
      </c>
      <c r="D27" s="41" t="str">
        <f>+INDEX('年間計画（月別）'!$AQ$4:$AW$34,'年間計画（曜日別）'!C27,D$3)</f>
        <v>-</v>
      </c>
      <c r="E27" s="7" t="str">
        <f>+INDEX('年間計画（月別）'!$AQ$4:$AW$34,'年間計画（曜日別）'!C27,E$3)</f>
        <v>-</v>
      </c>
      <c r="F27" s="7" t="str">
        <f>+INDEX('年間計画（月別）'!$AQ$4:$AW$34,'年間計画（曜日別）'!C27,F$3)</f>
        <v>-</v>
      </c>
      <c r="G27" s="7" t="str">
        <f>+INDEX('年間計画（月別）'!$AQ$4:$AW$34,'年間計画（曜日別）'!C27,G$3)</f>
        <v>-</v>
      </c>
      <c r="H27" s="7" t="str">
        <f>+INDEX('年間計画（月別）'!$AQ$4:$AW$34,'年間計画（曜日別）'!C27,H$3)</f>
        <v>-</v>
      </c>
      <c r="I27" s="7" t="str">
        <f>+INDEX('年間計画（月別）'!$AQ$4:$AW$34,'年間計画（曜日別）'!C27,I$3)</f>
        <v>-</v>
      </c>
      <c r="J27" s="42" t="str">
        <f>+INDEX('年間計画（月別）'!$AQ$4:$AW$34,'年間計画（曜日別）'!C27,J$3)</f>
        <v>-</v>
      </c>
      <c r="K27" s="211">
        <v>31</v>
      </c>
      <c r="L27" s="41" t="str">
        <f>+INDEX('年間計画（月別）'!$AQ$4:$AW$34,'年間計画（曜日別）'!K27,L$3)</f>
        <v>-</v>
      </c>
      <c r="M27" s="7" t="str">
        <f>+INDEX('年間計画（月別）'!$AQ$4:$AW$34,'年間計画（曜日別）'!K27,M$3)</f>
        <v>-</v>
      </c>
      <c r="N27" s="7" t="str">
        <f>+INDEX('年間計画（月別）'!$AQ$4:$AW$34,'年間計画（曜日別）'!K27,N$3)</f>
        <v>-</v>
      </c>
      <c r="O27" s="7" t="str">
        <f>+INDEX('年間計画（月別）'!$AQ$4:$AW$34,'年間計画（曜日別）'!K27,O$3)</f>
        <v>-</v>
      </c>
      <c r="P27" s="7" t="str">
        <f>+INDEX('年間計画（月別）'!$AQ$4:$AW$34,'年間計画（曜日別）'!K27,P$3)</f>
        <v>-</v>
      </c>
      <c r="Q27" s="7" t="str">
        <f>+INDEX('年間計画（月別）'!$AQ$4:$AW$34,'年間計画（曜日別）'!K27,Q$3)</f>
        <v>-</v>
      </c>
      <c r="R27" s="42" t="str">
        <f>+INDEX('年間計画（月別）'!$AQ$4:$AW$34,'年間計画（曜日別）'!K27,R$3)</f>
        <v>-</v>
      </c>
      <c r="S27" s="125">
        <v>1</v>
      </c>
      <c r="T27" s="214">
        <f>+INDEX('年間計画（月別）'!$BA$4:$BG$34,'年間計画（曜日別）'!S27,T$3)</f>
        <v>0</v>
      </c>
      <c r="U27" s="215">
        <f>+INDEX('年間計画（月別）'!$BA$4:$BG$34,'年間計画（曜日別）'!S27,U$3)</f>
        <v>0</v>
      </c>
      <c r="V27" s="215">
        <f>+INDEX('年間計画（月別）'!$BA$4:$BG$34,'年間計画（曜日別）'!S27,V$3)</f>
        <v>0</v>
      </c>
      <c r="W27" s="215">
        <f>+INDEX('年間計画（月別）'!$BA$4:$BG$34,'年間計画（曜日別）'!S27,W$3)</f>
        <v>0</v>
      </c>
      <c r="X27" s="215">
        <f>+INDEX('年間計画（月別）'!$BA$4:$BG$34,'年間計画（曜日別）'!S27,X$3)</f>
        <v>0</v>
      </c>
      <c r="Y27" s="215">
        <f>+INDEX('年間計画（月別）'!$BA$4:$BG$34,'年間計画（曜日別）'!S27,Y$3)</f>
        <v>0</v>
      </c>
      <c r="Z27" s="216">
        <f>+INDEX('年間計画（月別）'!$BA$4:$BG$34,'年間計画（曜日別）'!S27,Z$3)</f>
        <v>0</v>
      </c>
      <c r="AA27" s="125">
        <v>2</v>
      </c>
      <c r="AB27" s="214">
        <f>+INDEX('年間計画（月別）'!$BA$4:$BG$34,'年間計画（曜日別）'!AA27,AB$3)</f>
        <v>0</v>
      </c>
      <c r="AC27" s="215">
        <f>+INDEX('年間計画（月別）'!$BA$4:$BG$34,'年間計画（曜日別）'!AA27,AC$3)</f>
        <v>0</v>
      </c>
      <c r="AD27" s="215">
        <f>+INDEX('年間計画（月別）'!$BA$4:$BG$34,'年間計画（曜日別）'!AA27,AD$3)</f>
        <v>0</v>
      </c>
      <c r="AE27" s="215">
        <f>+INDEX('年間計画（月別）'!$BA$4:$BG$34,'年間計画（曜日別）'!AA27,AE$3)</f>
        <v>0</v>
      </c>
      <c r="AF27" s="215">
        <f>+INDEX('年間計画（月別）'!$BA$4:$BG$34,'年間計画（曜日別）'!AA27,AF$3)</f>
        <v>0</v>
      </c>
      <c r="AG27" s="215">
        <f>+INDEX('年間計画（月別）'!$BA$4:$BG$34,'年間計画（曜日別）'!AA27,AG$3)</f>
        <v>0</v>
      </c>
      <c r="AH27" s="216">
        <f>+INDEX('年間計画（月別）'!$BA$4:$BG$34,'年間計画（曜日別）'!AA27,AH$3)</f>
        <v>0</v>
      </c>
      <c r="AI27" s="68">
        <v>3</v>
      </c>
      <c r="AJ27" s="214">
        <f>+INDEX('年間計画（月別）'!$BA$4:$BG$34,'年間計画（曜日別）'!AI27,AJ$3)</f>
        <v>0</v>
      </c>
      <c r="AK27" s="215">
        <f>+INDEX('年間計画（月別）'!$BA$4:$BG$34,'年間計画（曜日別）'!AI27,AK$3)</f>
        <v>0</v>
      </c>
      <c r="AL27" s="215">
        <f>+INDEX('年間計画（月別）'!$BA$4:$BG$34,'年間計画（曜日別）'!AI27,AL$3)</f>
        <v>0</v>
      </c>
      <c r="AM27" s="215">
        <f>+INDEX('年間計画（月別）'!$BA$4:$BG$34,'年間計画（曜日別）'!AI27,AM$3)</f>
        <v>0</v>
      </c>
      <c r="AN27" s="215">
        <f>+INDEX('年間計画（月別）'!$BA$4:$BG$34,'年間計画（曜日別）'!AI27,AN$3)</f>
        <v>0</v>
      </c>
      <c r="AO27" s="215">
        <f>+INDEX('年間計画（月別）'!$BA$4:$BG$34,'年間計画（曜日別）'!AI27,AO$3)</f>
        <v>0</v>
      </c>
      <c r="AP27" s="216">
        <f>+INDEX('年間計画（月別）'!$BA$4:$BG$34,'年間計画（曜日別）'!AI27,AP$3)</f>
        <v>0</v>
      </c>
      <c r="AQ27" s="68">
        <v>4</v>
      </c>
      <c r="AR27" s="214" t="str">
        <f>+INDEX('年間計画（月別）'!$BA$4:$BG$34,'年間計画（曜日別）'!AQ27,AR$3)</f>
        <v>-</v>
      </c>
      <c r="AS27" s="215" t="str">
        <f>+INDEX('年間計画（月別）'!$BA$4:$BG$34,'年間計画（曜日別）'!AQ27,AS$3)</f>
        <v>-</v>
      </c>
      <c r="AT27" s="215" t="str">
        <f>+INDEX('年間計画（月別）'!$BA$4:$BG$34,'年間計画（曜日別）'!AQ27,AT$3)</f>
        <v>-</v>
      </c>
      <c r="AU27" s="215" t="str">
        <f>+INDEX('年間計画（月別）'!$BA$4:$BG$34,'年間計画（曜日別）'!AQ27,AU$3)</f>
        <v>-</v>
      </c>
      <c r="AV27" s="215" t="str">
        <f>+INDEX('年間計画（月別）'!$BA$4:$BG$34,'年間計画（曜日別）'!AQ27,AV$3)</f>
        <v>-</v>
      </c>
      <c r="AW27" s="215" t="str">
        <f>+INDEX('年間計画（月別）'!$BA$4:$BG$34,'年間計画（曜日別）'!AQ27,AW$3)</f>
        <v>-</v>
      </c>
      <c r="AX27" s="216" t="str">
        <f>+INDEX('年間計画（月別）'!$BA$4:$BG$34,'年間計画（曜日別）'!AQ27,AX$3)</f>
        <v>-</v>
      </c>
      <c r="AY27" s="68">
        <v>5</v>
      </c>
      <c r="AZ27" s="214" t="str">
        <f>+INDEX('年間計画（月別）'!$BA$4:$BG$34,'年間計画（曜日別）'!AY27,AZ$3)</f>
        <v>-</v>
      </c>
      <c r="BA27" s="215" t="str">
        <f>+INDEX('年間計画（月別）'!$BA$4:$BG$34,'年間計画（曜日別）'!AY27,BA$3)</f>
        <v>-</v>
      </c>
      <c r="BB27" s="215" t="str">
        <f>+INDEX('年間計画（月別）'!$BA$4:$BG$34,'年間計画（曜日別）'!AY27,BB$3)</f>
        <v>-</v>
      </c>
      <c r="BC27" s="215" t="str">
        <f>+INDEX('年間計画（月別）'!$BA$4:$BG$34,'年間計画（曜日別）'!AY27,BC$3)</f>
        <v>-</v>
      </c>
      <c r="BD27" s="215" t="str">
        <f>+INDEX('年間計画（月別）'!$BA$4:$BG$34,'年間計画（曜日別）'!AY27,BD$3)</f>
        <v>-</v>
      </c>
      <c r="BE27" s="215" t="str">
        <f>+INDEX('年間計画（月別）'!$BA$4:$BG$34,'年間計画（曜日別）'!AY27,BE$3)</f>
        <v>-</v>
      </c>
      <c r="BF27" s="216" t="str">
        <f>+INDEX('年間計画（月別）'!$BA$4:$BG$34,'年間計画（曜日別）'!AY27,BF$3)</f>
        <v>-</v>
      </c>
      <c r="BG27" s="217"/>
      <c r="BK27" s="213">
        <f t="shared" si="19"/>
        <v>40423</v>
      </c>
      <c r="BL27" s="25">
        <f t="shared" si="0"/>
        <v>2</v>
      </c>
      <c r="BM27" s="25" t="str">
        <f t="shared" si="20"/>
        <v>木</v>
      </c>
      <c r="BN27" s="213">
        <f t="shared" si="1"/>
        <v>40424</v>
      </c>
      <c r="BO27" s="25">
        <f t="shared" si="2"/>
        <v>3</v>
      </c>
      <c r="BP27" s="25" t="str">
        <f t="shared" si="3"/>
        <v>金</v>
      </c>
      <c r="BQ27" s="213">
        <f t="shared" si="4"/>
        <v>40425</v>
      </c>
      <c r="BR27" s="25">
        <f t="shared" si="5"/>
        <v>4</v>
      </c>
      <c r="BS27" s="25" t="str">
        <f t="shared" si="6"/>
        <v>土</v>
      </c>
      <c r="BT27" s="213">
        <f t="shared" si="7"/>
        <v>40426</v>
      </c>
      <c r="BU27" s="25">
        <f t="shared" si="8"/>
        <v>5</v>
      </c>
      <c r="BV27" s="25" t="str">
        <f t="shared" si="9"/>
        <v>日</v>
      </c>
      <c r="BW27" s="213">
        <f t="shared" si="10"/>
        <v>40427</v>
      </c>
      <c r="BX27" s="25">
        <f t="shared" si="11"/>
        <v>6</v>
      </c>
      <c r="BY27" s="25" t="str">
        <f t="shared" si="12"/>
        <v>月</v>
      </c>
      <c r="BZ27" s="213">
        <f t="shared" si="13"/>
        <v>40428</v>
      </c>
      <c r="CA27" s="25">
        <f t="shared" si="14"/>
        <v>7</v>
      </c>
      <c r="CB27" s="25" t="str">
        <f t="shared" si="15"/>
        <v>火</v>
      </c>
      <c r="CC27" s="213">
        <f t="shared" si="16"/>
        <v>40429</v>
      </c>
      <c r="CD27" s="25">
        <f t="shared" si="17"/>
        <v>8</v>
      </c>
      <c r="CE27" s="25" t="str">
        <f t="shared" si="18"/>
        <v>水</v>
      </c>
    </row>
    <row r="28" spans="1:83" ht="15.75" customHeight="1">
      <c r="A28" s="207"/>
      <c r="B28" s="67">
        <v>24</v>
      </c>
      <c r="C28" s="194">
        <v>6</v>
      </c>
      <c r="D28" s="214">
        <f>+INDEX('年間計画（月別）'!$BA$4:$BG$34,'年間計画（曜日別）'!C28,D$3)</f>
        <v>0</v>
      </c>
      <c r="E28" s="215">
        <f>+INDEX('年間計画（月別）'!$BA$4:$BG$34,'年間計画（曜日別）'!C28,E$3)</f>
        <v>0</v>
      </c>
      <c r="F28" s="215">
        <f>+INDEX('年間計画（月別）'!$BA$4:$BG$34,'年間計画（曜日別）'!C28,F$3)</f>
        <v>0</v>
      </c>
      <c r="G28" s="215">
        <f>+INDEX('年間計画（月別）'!$BA$4:$BG$34,'年間計画（曜日別）'!C28,G$3)</f>
        <v>0</v>
      </c>
      <c r="H28" s="215">
        <f>+INDEX('年間計画（月別）'!$BA$4:$BG$34,'年間計画（曜日別）'!C28,H$3)</f>
        <v>0</v>
      </c>
      <c r="I28" s="215">
        <f>+INDEX('年間計画（月別）'!$BA$4:$BG$34,'年間計画（曜日別）'!C28,I$3)</f>
        <v>0</v>
      </c>
      <c r="J28" s="216">
        <f>+INDEX('年間計画（月別）'!$BA$4:$BG$34,'年間計画（曜日別）'!C28,J$3)</f>
        <v>0</v>
      </c>
      <c r="K28" s="125">
        <v>7</v>
      </c>
      <c r="L28" s="214">
        <f>+INDEX('年間計画（月別）'!$BA$4:$BG$34,'年間計画（曜日別）'!K28,L$3)</f>
        <v>0</v>
      </c>
      <c r="M28" s="215">
        <f>+INDEX('年間計画（月別）'!$BA$4:$BG$34,'年間計画（曜日別）'!K28,M$3)</f>
        <v>0</v>
      </c>
      <c r="N28" s="215">
        <f>+INDEX('年間計画（月別）'!$BA$4:$BG$34,'年間計画（曜日別）'!K28,N$3)</f>
        <v>0</v>
      </c>
      <c r="O28" s="215">
        <f>+INDEX('年間計画（月別）'!$BA$4:$BG$34,'年間計画（曜日別）'!K28,O$3)</f>
        <v>0</v>
      </c>
      <c r="P28" s="215">
        <f>+INDEX('年間計画（月別）'!$BA$4:$BG$34,'年間計画（曜日別）'!K28,P$3)</f>
        <v>0</v>
      </c>
      <c r="Q28" s="215">
        <f>+INDEX('年間計画（月別）'!$BA$4:$BG$34,'年間計画（曜日別）'!K28,Q$3)</f>
        <v>0</v>
      </c>
      <c r="R28" s="216">
        <f>+INDEX('年間計画（月別）'!$BA$4:$BG$34,'年間計画（曜日別）'!K28,R$3)</f>
        <v>0</v>
      </c>
      <c r="S28" s="122">
        <v>8</v>
      </c>
      <c r="T28" s="61">
        <f>+INDEX('年間計画（月別）'!$BA$4:$BG$34,'年間計画（曜日別）'!S28,T$3)</f>
        <v>0</v>
      </c>
      <c r="U28" s="34">
        <f>+INDEX('年間計画（月別）'!$BA$4:$BG$34,'年間計画（曜日別）'!S28,U$3)</f>
        <v>0</v>
      </c>
      <c r="V28" s="34">
        <f>+INDEX('年間計画（月別）'!$BA$4:$BG$34,'年間計画（曜日別）'!S28,V$3)</f>
        <v>0</v>
      </c>
      <c r="W28" s="34">
        <f>+INDEX('年間計画（月別）'!$BA$4:$BG$34,'年間計画（曜日別）'!S28,W$3)</f>
        <v>0</v>
      </c>
      <c r="X28" s="34">
        <f>+INDEX('年間計画（月別）'!$BA$4:$BG$34,'年間計画（曜日別）'!S28,X$3)</f>
        <v>0</v>
      </c>
      <c r="Y28" s="34">
        <f>+INDEX('年間計画（月別）'!$BA$4:$BG$34,'年間計画（曜日別）'!S28,Y$3)</f>
        <v>0</v>
      </c>
      <c r="Z28" s="81">
        <f>+INDEX('年間計画（月別）'!$BA$4:$BG$34,'年間計画（曜日別）'!S28,Z$3)</f>
        <v>0</v>
      </c>
      <c r="AA28" s="122">
        <v>9</v>
      </c>
      <c r="AB28" s="61">
        <f>+INDEX('年間計画（月別）'!$BA$4:$BG$34,'年間計画（曜日別）'!AA28,AB$3)</f>
        <v>0</v>
      </c>
      <c r="AC28" s="34">
        <f>+INDEX('年間計画（月別）'!$BA$4:$BG$34,'年間計画（曜日別）'!AA28,AC$3)</f>
        <v>0</v>
      </c>
      <c r="AD28" s="34">
        <f>+INDEX('年間計画（月別）'!$BA$4:$BG$34,'年間計画（曜日別）'!AA28,AD$3)</f>
        <v>0</v>
      </c>
      <c r="AE28" s="34">
        <f>+INDEX('年間計画（月別）'!$BA$4:$BG$34,'年間計画（曜日別）'!AA28,AE$3)</f>
        <v>0</v>
      </c>
      <c r="AF28" s="34">
        <f>+INDEX('年間計画（月別）'!$BA$4:$BG$34,'年間計画（曜日別）'!AA28,AF$3)</f>
        <v>0</v>
      </c>
      <c r="AG28" s="34">
        <f>+INDEX('年間計画（月別）'!$BA$4:$BG$34,'年間計画（曜日別）'!AA28,AG$3)</f>
        <v>0</v>
      </c>
      <c r="AH28" s="81">
        <f>+INDEX('年間計画（月別）'!$BA$4:$BG$34,'年間計画（曜日別）'!AA28,AH$3)</f>
        <v>0</v>
      </c>
      <c r="AI28" s="64">
        <v>10</v>
      </c>
      <c r="AJ28" s="61">
        <f>+INDEX('年間計画（月別）'!$BA$4:$BG$34,'年間計画（曜日別）'!AI28,AJ$3)</f>
        <v>0</v>
      </c>
      <c r="AK28" s="34">
        <f>+INDEX('年間計画（月別）'!$BA$4:$BG$34,'年間計画（曜日別）'!AI28,AK$3)</f>
        <v>0</v>
      </c>
      <c r="AL28" s="34">
        <f>+INDEX('年間計画（月別）'!$BA$4:$BG$34,'年間計画（曜日別）'!AI28,AL$3)</f>
        <v>0</v>
      </c>
      <c r="AM28" s="34">
        <f>+INDEX('年間計画（月別）'!$BA$4:$BG$34,'年間計画（曜日別）'!AI28,AM$3)</f>
        <v>0</v>
      </c>
      <c r="AN28" s="34">
        <f>+INDEX('年間計画（月別）'!$BA$4:$BG$34,'年間計画（曜日別）'!AI28,AN$3)</f>
        <v>0</v>
      </c>
      <c r="AO28" s="34">
        <f>+INDEX('年間計画（月別）'!$BA$4:$BG$34,'年間計画（曜日別）'!AI28,AO$3)</f>
        <v>0</v>
      </c>
      <c r="AP28" s="81">
        <f>+INDEX('年間計画（月別）'!$BA$4:$BG$34,'年間計画（曜日別）'!AI28,AP$3)</f>
        <v>0</v>
      </c>
      <c r="AQ28" s="64">
        <v>11</v>
      </c>
      <c r="AR28" s="61" t="str">
        <f>+INDEX('年間計画（月別）'!$BA$4:$BG$34,'年間計画（曜日別）'!AQ28,AR$3)</f>
        <v>-</v>
      </c>
      <c r="AS28" s="34" t="str">
        <f>+INDEX('年間計画（月別）'!$BA$4:$BG$34,'年間計画（曜日別）'!AQ28,AS$3)</f>
        <v>-</v>
      </c>
      <c r="AT28" s="34" t="str">
        <f>+INDEX('年間計画（月別）'!$BA$4:$BG$34,'年間計画（曜日別）'!AQ28,AT$3)</f>
        <v>-</v>
      </c>
      <c r="AU28" s="34" t="str">
        <f>+INDEX('年間計画（月別）'!$BA$4:$BG$34,'年間計画（曜日別）'!AQ28,AU$3)</f>
        <v>-</v>
      </c>
      <c r="AV28" s="34" t="str">
        <f>+INDEX('年間計画（月別）'!$BA$4:$BG$34,'年間計画（曜日別）'!AQ28,AV$3)</f>
        <v>-</v>
      </c>
      <c r="AW28" s="34" t="str">
        <f>+INDEX('年間計画（月別）'!$BA$4:$BG$34,'年間計画（曜日別）'!AQ28,AW$3)</f>
        <v>-</v>
      </c>
      <c r="AX28" s="81" t="str">
        <f>+INDEX('年間計画（月別）'!$BA$4:$BG$34,'年間計画（曜日別）'!AQ28,AX$3)</f>
        <v>-</v>
      </c>
      <c r="AY28" s="64">
        <v>12</v>
      </c>
      <c r="AZ28" s="61" t="str">
        <f>+INDEX('年間計画（月別）'!$BA$4:$BG$34,'年間計画（曜日別）'!AY28,AZ$3)</f>
        <v>-</v>
      </c>
      <c r="BA28" s="34" t="str">
        <f>+INDEX('年間計画（月別）'!$BA$4:$BG$34,'年間計画（曜日別）'!AY28,BA$3)</f>
        <v>-</v>
      </c>
      <c r="BB28" s="34" t="str">
        <f>+INDEX('年間計画（月別）'!$BA$4:$BG$34,'年間計画（曜日別）'!AY28,BB$3)</f>
        <v>-</v>
      </c>
      <c r="BC28" s="34" t="str">
        <f>+INDEX('年間計画（月別）'!$BA$4:$BG$34,'年間計画（曜日別）'!AY28,BC$3)</f>
        <v>-</v>
      </c>
      <c r="BD28" s="34" t="str">
        <f>+INDEX('年間計画（月別）'!$BA$4:$BG$34,'年間計画（曜日別）'!AY28,BD$3)</f>
        <v>-</v>
      </c>
      <c r="BE28" s="34" t="str">
        <f>+INDEX('年間計画（月別）'!$BA$4:$BG$34,'年間計画（曜日別）'!AY28,BE$3)</f>
        <v>-</v>
      </c>
      <c r="BF28" s="81" t="str">
        <f>+INDEX('年間計画（月別）'!$BA$4:$BG$34,'年間計画（曜日別）'!AY28,BF$3)</f>
        <v>-</v>
      </c>
      <c r="BG28" s="188"/>
      <c r="BK28" s="213">
        <f t="shared" si="19"/>
        <v>40430</v>
      </c>
      <c r="BL28" s="25">
        <f t="shared" si="0"/>
        <v>9</v>
      </c>
      <c r="BM28" s="25" t="str">
        <f t="shared" si="20"/>
        <v>木</v>
      </c>
      <c r="BN28" s="213">
        <f t="shared" si="1"/>
        <v>40431</v>
      </c>
      <c r="BO28" s="25">
        <f t="shared" si="2"/>
        <v>10</v>
      </c>
      <c r="BP28" s="25" t="str">
        <f t="shared" si="3"/>
        <v>金</v>
      </c>
      <c r="BQ28" s="213">
        <f t="shared" si="4"/>
        <v>40432</v>
      </c>
      <c r="BR28" s="25">
        <f t="shared" si="5"/>
        <v>11</v>
      </c>
      <c r="BS28" s="25" t="str">
        <f t="shared" si="6"/>
        <v>土</v>
      </c>
      <c r="BT28" s="213">
        <f t="shared" si="7"/>
        <v>40433</v>
      </c>
      <c r="BU28" s="25">
        <f t="shared" si="8"/>
        <v>12</v>
      </c>
      <c r="BV28" s="25" t="str">
        <f t="shared" si="9"/>
        <v>日</v>
      </c>
      <c r="BW28" s="213">
        <f t="shared" si="10"/>
        <v>40434</v>
      </c>
      <c r="BX28" s="25">
        <f t="shared" si="11"/>
        <v>13</v>
      </c>
      <c r="BY28" s="25" t="str">
        <f t="shared" si="12"/>
        <v>月</v>
      </c>
      <c r="BZ28" s="213">
        <f t="shared" si="13"/>
        <v>40435</v>
      </c>
      <c r="CA28" s="25">
        <f t="shared" si="14"/>
        <v>14</v>
      </c>
      <c r="CB28" s="25" t="str">
        <f t="shared" si="15"/>
        <v>火</v>
      </c>
      <c r="CC28" s="213">
        <f t="shared" si="16"/>
        <v>40436</v>
      </c>
      <c r="CD28" s="25">
        <f t="shared" si="17"/>
        <v>15</v>
      </c>
      <c r="CE28" s="25" t="str">
        <f t="shared" si="18"/>
        <v>水</v>
      </c>
    </row>
    <row r="29" spans="1:83" ht="15.75" customHeight="1">
      <c r="A29" s="207">
        <v>9</v>
      </c>
      <c r="B29" s="67">
        <v>25</v>
      </c>
      <c r="C29" s="73">
        <v>13</v>
      </c>
      <c r="D29" s="61">
        <f>+INDEX('年間計画（月別）'!$BA$4:$BG$34,'年間計画（曜日別）'!C29,D$3)</f>
        <v>0</v>
      </c>
      <c r="E29" s="34">
        <f>+INDEX('年間計画（月別）'!$BA$4:$BG$34,'年間計画（曜日別）'!C29,E$3)</f>
        <v>0</v>
      </c>
      <c r="F29" s="34">
        <f>+INDEX('年間計画（月別）'!$BA$4:$BG$34,'年間計画（曜日別）'!C29,F$3)</f>
        <v>0</v>
      </c>
      <c r="G29" s="34">
        <f>+INDEX('年間計画（月別）'!$BA$4:$BG$34,'年間計画（曜日別）'!C29,G$3)</f>
        <v>0</v>
      </c>
      <c r="H29" s="34">
        <f>+INDEX('年間計画（月別）'!$BA$4:$BG$34,'年間計画（曜日別）'!C29,H$3)</f>
        <v>0</v>
      </c>
      <c r="I29" s="34">
        <f>+INDEX('年間計画（月別）'!$BA$4:$BG$34,'年間計画（曜日別）'!C29,I$3)</f>
        <v>0</v>
      </c>
      <c r="J29" s="81">
        <f>+INDEX('年間計画（月別）'!$BA$4:$BG$34,'年間計画（曜日別）'!C29,J$3)</f>
        <v>0</v>
      </c>
      <c r="K29" s="122">
        <v>14</v>
      </c>
      <c r="L29" s="61">
        <f>+INDEX('年間計画（月別）'!$BA$4:$BG$34,'年間計画（曜日別）'!K29,L$3)</f>
        <v>0</v>
      </c>
      <c r="M29" s="34">
        <f>+INDEX('年間計画（月別）'!$BA$4:$BG$34,'年間計画（曜日別）'!K29,M$3)</f>
        <v>0</v>
      </c>
      <c r="N29" s="34">
        <f>+INDEX('年間計画（月別）'!$BA$4:$BG$34,'年間計画（曜日別）'!K29,N$3)</f>
        <v>0</v>
      </c>
      <c r="O29" s="34">
        <f>+INDEX('年間計画（月別）'!$BA$4:$BG$34,'年間計画（曜日別）'!K29,O$3)</f>
        <v>0</v>
      </c>
      <c r="P29" s="34">
        <f>+INDEX('年間計画（月別）'!$BA$4:$BG$34,'年間計画（曜日別）'!K29,P$3)</f>
        <v>0</v>
      </c>
      <c r="Q29" s="34">
        <f>+INDEX('年間計画（月別）'!$BA$4:$BG$34,'年間計画（曜日別）'!K29,Q$3)</f>
        <v>0</v>
      </c>
      <c r="R29" s="81">
        <f>+INDEX('年間計画（月別）'!$BA$4:$BG$34,'年間計画（曜日別）'!K29,R$3)</f>
        <v>0</v>
      </c>
      <c r="S29" s="122">
        <v>15</v>
      </c>
      <c r="T29" s="61">
        <f>+INDEX('年間計画（月別）'!$BA$4:$BG$34,'年間計画（曜日別）'!S29,T$3)</f>
        <v>0</v>
      </c>
      <c r="U29" s="34">
        <f>+INDEX('年間計画（月別）'!$BA$4:$BG$34,'年間計画（曜日別）'!S29,U$3)</f>
        <v>0</v>
      </c>
      <c r="V29" s="34">
        <f>+INDEX('年間計画（月別）'!$BA$4:$BG$34,'年間計画（曜日別）'!S29,V$3)</f>
        <v>0</v>
      </c>
      <c r="W29" s="34">
        <f>+INDEX('年間計画（月別）'!$BA$4:$BG$34,'年間計画（曜日別）'!S29,W$3)</f>
        <v>0</v>
      </c>
      <c r="X29" s="34">
        <f>+INDEX('年間計画（月別）'!$BA$4:$BG$34,'年間計画（曜日別）'!S29,X$3)</f>
        <v>0</v>
      </c>
      <c r="Y29" s="34">
        <f>+INDEX('年間計画（月別）'!$BA$4:$BG$34,'年間計画（曜日別）'!S29,Y$3)</f>
        <v>0</v>
      </c>
      <c r="Z29" s="81">
        <f>+INDEX('年間計画（月別）'!$BA$4:$BG$34,'年間計画（曜日別）'!S29,Z$3)</f>
        <v>0</v>
      </c>
      <c r="AA29" s="122">
        <v>16</v>
      </c>
      <c r="AB29" s="61">
        <f>+INDEX('年間計画（月別）'!$BA$4:$BG$34,'年間計画（曜日別）'!AA29,AB$3)</f>
        <v>0</v>
      </c>
      <c r="AC29" s="34">
        <f>+INDEX('年間計画（月別）'!$BA$4:$BG$34,'年間計画（曜日別）'!AA29,AC$3)</f>
        <v>0</v>
      </c>
      <c r="AD29" s="34">
        <f>+INDEX('年間計画（月別）'!$BA$4:$BG$34,'年間計画（曜日別）'!AA29,AD$3)</f>
        <v>0</v>
      </c>
      <c r="AE29" s="34">
        <f>+INDEX('年間計画（月別）'!$BA$4:$BG$34,'年間計画（曜日別）'!AA29,AE$3)</f>
        <v>0</v>
      </c>
      <c r="AF29" s="34">
        <f>+INDEX('年間計画（月別）'!$BA$4:$BG$34,'年間計画（曜日別）'!AA29,AF$3)</f>
        <v>0</v>
      </c>
      <c r="AG29" s="34">
        <f>+INDEX('年間計画（月別）'!$BA$4:$BG$34,'年間計画（曜日別）'!AA29,AG$3)</f>
        <v>0</v>
      </c>
      <c r="AH29" s="81">
        <f>+INDEX('年間計画（月別）'!$BA$4:$BG$34,'年間計画（曜日別）'!AA29,AH$3)</f>
        <v>0</v>
      </c>
      <c r="AI29" s="64">
        <v>17</v>
      </c>
      <c r="AJ29" s="61">
        <f>+INDEX('年間計画（月別）'!$BA$4:$BG$34,'年間計画（曜日別）'!AI29,AJ$3)</f>
        <v>0</v>
      </c>
      <c r="AK29" s="34">
        <f>+INDEX('年間計画（月別）'!$BA$4:$BG$34,'年間計画（曜日別）'!AI29,AK$3)</f>
        <v>0</v>
      </c>
      <c r="AL29" s="34">
        <f>+INDEX('年間計画（月別）'!$BA$4:$BG$34,'年間計画（曜日別）'!AI29,AL$3)</f>
        <v>0</v>
      </c>
      <c r="AM29" s="34">
        <f>+INDEX('年間計画（月別）'!$BA$4:$BG$34,'年間計画（曜日別）'!AI29,AM$3)</f>
        <v>0</v>
      </c>
      <c r="AN29" s="34">
        <f>+INDEX('年間計画（月別）'!$BA$4:$BG$34,'年間計画（曜日別）'!AI29,AN$3)</f>
        <v>0</v>
      </c>
      <c r="AO29" s="34">
        <f>+INDEX('年間計画（月別）'!$BA$4:$BG$34,'年間計画（曜日別）'!AI29,AO$3)</f>
        <v>0</v>
      </c>
      <c r="AP29" s="81">
        <f>+INDEX('年間計画（月別）'!$BA$4:$BG$34,'年間計画（曜日別）'!AI29,AP$3)</f>
        <v>0</v>
      </c>
      <c r="AQ29" s="64">
        <v>18</v>
      </c>
      <c r="AR29" s="61" t="str">
        <f>+INDEX('年間計画（月別）'!$BA$4:$BG$34,'年間計画（曜日別）'!AQ29,AR$3)</f>
        <v>-</v>
      </c>
      <c r="AS29" s="34" t="str">
        <f>+INDEX('年間計画（月別）'!$BA$4:$BG$34,'年間計画（曜日別）'!AQ29,AS$3)</f>
        <v>-</v>
      </c>
      <c r="AT29" s="34" t="str">
        <f>+INDEX('年間計画（月別）'!$BA$4:$BG$34,'年間計画（曜日別）'!AQ29,AT$3)</f>
        <v>-</v>
      </c>
      <c r="AU29" s="34" t="str">
        <f>+INDEX('年間計画（月別）'!$BA$4:$BG$34,'年間計画（曜日別）'!AQ29,AU$3)</f>
        <v>-</v>
      </c>
      <c r="AV29" s="34" t="str">
        <f>+INDEX('年間計画（月別）'!$BA$4:$BG$34,'年間計画（曜日別）'!AQ29,AV$3)</f>
        <v>-</v>
      </c>
      <c r="AW29" s="34" t="str">
        <f>+INDEX('年間計画（月別）'!$BA$4:$BG$34,'年間計画（曜日別）'!AQ29,AW$3)</f>
        <v>-</v>
      </c>
      <c r="AX29" s="81" t="str">
        <f>+INDEX('年間計画（月別）'!$BA$4:$BG$34,'年間計画（曜日別）'!AQ29,AX$3)</f>
        <v>-</v>
      </c>
      <c r="AY29" s="64">
        <v>19</v>
      </c>
      <c r="AZ29" s="61" t="str">
        <f>+INDEX('年間計画（月別）'!$BA$4:$BG$34,'年間計画（曜日別）'!AY29,AZ$3)</f>
        <v>-</v>
      </c>
      <c r="BA29" s="34" t="str">
        <f>+INDEX('年間計画（月別）'!$BA$4:$BG$34,'年間計画（曜日別）'!AY29,BA$3)</f>
        <v>-</v>
      </c>
      <c r="BB29" s="34" t="str">
        <f>+INDEX('年間計画（月別）'!$BA$4:$BG$34,'年間計画（曜日別）'!AY29,BB$3)</f>
        <v>-</v>
      </c>
      <c r="BC29" s="34" t="str">
        <f>+INDEX('年間計画（月別）'!$BA$4:$BG$34,'年間計画（曜日別）'!AY29,BC$3)</f>
        <v>-</v>
      </c>
      <c r="BD29" s="34" t="str">
        <f>+INDEX('年間計画（月別）'!$BA$4:$BG$34,'年間計画（曜日別）'!AY29,BD$3)</f>
        <v>-</v>
      </c>
      <c r="BE29" s="34" t="str">
        <f>+INDEX('年間計画（月別）'!$BA$4:$BG$34,'年間計画（曜日別）'!AY29,BE$3)</f>
        <v>-</v>
      </c>
      <c r="BF29" s="81" t="str">
        <f>+INDEX('年間計画（月別）'!$BA$4:$BG$34,'年間計画（曜日別）'!AY29,BF$3)</f>
        <v>-</v>
      </c>
      <c r="BG29" s="188"/>
      <c r="BK29" s="213">
        <f t="shared" si="19"/>
        <v>40437</v>
      </c>
      <c r="BL29" s="25">
        <f t="shared" si="0"/>
        <v>16</v>
      </c>
      <c r="BM29" s="25" t="str">
        <f t="shared" si="20"/>
        <v>木</v>
      </c>
      <c r="BN29" s="213">
        <f t="shared" si="1"/>
        <v>40438</v>
      </c>
      <c r="BO29" s="25">
        <f t="shared" si="2"/>
        <v>17</v>
      </c>
      <c r="BP29" s="25" t="str">
        <f t="shared" si="3"/>
        <v>金</v>
      </c>
      <c r="BQ29" s="213">
        <f t="shared" si="4"/>
        <v>40439</v>
      </c>
      <c r="BR29" s="25">
        <f t="shared" si="5"/>
        <v>18</v>
      </c>
      <c r="BS29" s="25" t="str">
        <f t="shared" si="6"/>
        <v>土</v>
      </c>
      <c r="BT29" s="213">
        <f t="shared" si="7"/>
        <v>40440</v>
      </c>
      <c r="BU29" s="25">
        <f t="shared" si="8"/>
        <v>19</v>
      </c>
      <c r="BV29" s="25" t="str">
        <f t="shared" si="9"/>
        <v>日</v>
      </c>
      <c r="BW29" s="213">
        <f t="shared" si="10"/>
        <v>40441</v>
      </c>
      <c r="BX29" s="25">
        <f t="shared" si="11"/>
        <v>20</v>
      </c>
      <c r="BY29" s="25" t="str">
        <f t="shared" si="12"/>
        <v>月</v>
      </c>
      <c r="BZ29" s="213">
        <f t="shared" si="13"/>
        <v>40442</v>
      </c>
      <c r="CA29" s="25">
        <f t="shared" si="14"/>
        <v>21</v>
      </c>
      <c r="CB29" s="25" t="str">
        <f t="shared" si="15"/>
        <v>火</v>
      </c>
      <c r="CC29" s="213">
        <f t="shared" si="16"/>
        <v>40443</v>
      </c>
      <c r="CD29" s="25">
        <f t="shared" si="17"/>
        <v>22</v>
      </c>
      <c r="CE29" s="25" t="str">
        <f t="shared" si="18"/>
        <v>水</v>
      </c>
    </row>
    <row r="30" spans="1:83" ht="15.75" customHeight="1" thickBot="1">
      <c r="A30" s="207" t="s">
        <v>358</v>
      </c>
      <c r="B30" s="62">
        <v>26</v>
      </c>
      <c r="C30" s="73">
        <v>20</v>
      </c>
      <c r="D30" s="61" t="str">
        <f>+INDEX('年間計画（月別）'!$BA$4:$BG$34,'年間計画（曜日別）'!C30,D$3)</f>
        <v>-</v>
      </c>
      <c r="E30" s="34" t="str">
        <f>+INDEX('年間計画（月別）'!$BA$4:$BG$34,'年間計画（曜日別）'!C30,E$3)</f>
        <v>-</v>
      </c>
      <c r="F30" s="34" t="str">
        <f>+INDEX('年間計画（月別）'!$BA$4:$BG$34,'年間計画（曜日別）'!C30,F$3)</f>
        <v>-</v>
      </c>
      <c r="G30" s="34" t="str">
        <f>+INDEX('年間計画（月別）'!$BA$4:$BG$34,'年間計画（曜日別）'!C30,G$3)</f>
        <v>-</v>
      </c>
      <c r="H30" s="34" t="str">
        <f>+INDEX('年間計画（月別）'!$BA$4:$BG$34,'年間計画（曜日別）'!C30,H$3)</f>
        <v>-</v>
      </c>
      <c r="I30" s="34" t="str">
        <f>+INDEX('年間計画（月別）'!$BA$4:$BG$34,'年間計画（曜日別）'!C30,I$3)</f>
        <v>-</v>
      </c>
      <c r="J30" s="81" t="str">
        <f>+INDEX('年間計画（月別）'!$BA$4:$BG$34,'年間計画（曜日別）'!C30,J$3)</f>
        <v>-</v>
      </c>
      <c r="K30" s="122">
        <v>21</v>
      </c>
      <c r="L30" s="61">
        <f>+INDEX('年間計画（月別）'!$BA$4:$BG$34,'年間計画（曜日別）'!K30,L$3)</f>
        <v>0</v>
      </c>
      <c r="M30" s="34">
        <f>+INDEX('年間計画（月別）'!$BA$4:$BG$34,'年間計画（曜日別）'!K30,M$3)</f>
        <v>0</v>
      </c>
      <c r="N30" s="34">
        <f>+INDEX('年間計画（月別）'!$BA$4:$BG$34,'年間計画（曜日別）'!K30,N$3)</f>
        <v>0</v>
      </c>
      <c r="O30" s="34">
        <f>+INDEX('年間計画（月別）'!$BA$4:$BG$34,'年間計画（曜日別）'!K30,O$3)</f>
        <v>0</v>
      </c>
      <c r="P30" s="34">
        <f>+INDEX('年間計画（月別）'!$BA$4:$BG$34,'年間計画（曜日別）'!K30,P$3)</f>
        <v>0</v>
      </c>
      <c r="Q30" s="34">
        <f>+INDEX('年間計画（月別）'!$BA$4:$BG$34,'年間計画（曜日別）'!K30,Q$3)</f>
        <v>0</v>
      </c>
      <c r="R30" s="81">
        <f>+INDEX('年間計画（月別）'!$BA$4:$BG$34,'年間計画（曜日別）'!K30,R$3)</f>
        <v>0</v>
      </c>
      <c r="S30" s="122">
        <v>22</v>
      </c>
      <c r="T30" s="61">
        <f>+INDEX('年間計画（月別）'!$BA$4:$BG$34,'年間計画（曜日別）'!S30,T$3)</f>
        <v>0</v>
      </c>
      <c r="U30" s="34">
        <f>+INDEX('年間計画（月別）'!$BA$4:$BG$34,'年間計画（曜日別）'!S30,U$3)</f>
        <v>0</v>
      </c>
      <c r="V30" s="34">
        <f>+INDEX('年間計画（月別）'!$BA$4:$BG$34,'年間計画（曜日別）'!S30,V$3)</f>
        <v>0</v>
      </c>
      <c r="W30" s="34">
        <f>+INDEX('年間計画（月別）'!$BA$4:$BG$34,'年間計画（曜日別）'!S30,W$3)</f>
        <v>0</v>
      </c>
      <c r="X30" s="34">
        <f>+INDEX('年間計画（月別）'!$BA$4:$BG$34,'年間計画（曜日別）'!S30,X$3)</f>
        <v>0</v>
      </c>
      <c r="Y30" s="34">
        <f>+INDEX('年間計画（月別）'!$BA$4:$BG$34,'年間計画（曜日別）'!S30,Y$3)</f>
        <v>0</v>
      </c>
      <c r="Z30" s="81">
        <f>+INDEX('年間計画（月別）'!$BA$4:$BG$34,'年間計画（曜日別）'!S30,Z$3)</f>
        <v>0</v>
      </c>
      <c r="AA30" s="122">
        <v>23</v>
      </c>
      <c r="AB30" s="61" t="str">
        <f>+INDEX('年間計画（月別）'!$BA$4:$BG$34,'年間計画（曜日別）'!AA30,AB$3)</f>
        <v>-</v>
      </c>
      <c r="AC30" s="34" t="str">
        <f>+INDEX('年間計画（月別）'!$BA$4:$BG$34,'年間計画（曜日別）'!AA30,AC$3)</f>
        <v>-</v>
      </c>
      <c r="AD30" s="34" t="str">
        <f>+INDEX('年間計画（月別）'!$BA$4:$BG$34,'年間計画（曜日別）'!AA30,AD$3)</f>
        <v>-</v>
      </c>
      <c r="AE30" s="34" t="str">
        <f>+INDEX('年間計画（月別）'!$BA$4:$BG$34,'年間計画（曜日別）'!AA30,AE$3)</f>
        <v>-</v>
      </c>
      <c r="AF30" s="34" t="str">
        <f>+INDEX('年間計画（月別）'!$BA$4:$BG$34,'年間計画（曜日別）'!AA30,AF$3)</f>
        <v>-</v>
      </c>
      <c r="AG30" s="34" t="str">
        <f>+INDEX('年間計画（月別）'!$BA$4:$BG$34,'年間計画（曜日別）'!AA30,AG$3)</f>
        <v>-</v>
      </c>
      <c r="AH30" s="81" t="str">
        <f>+INDEX('年間計画（月別）'!$BA$4:$BG$34,'年間計画（曜日別）'!AA30,AH$3)</f>
        <v>-</v>
      </c>
      <c r="AI30" s="197">
        <v>24</v>
      </c>
      <c r="AJ30" s="41">
        <f>+INDEX('年間計画（月別）'!$BA$4:$BG$34,'年間計画（曜日別）'!AI30,AJ$3)</f>
        <v>0</v>
      </c>
      <c r="AK30" s="7">
        <f>+INDEX('年間計画（月別）'!$BA$4:$BG$34,'年間計画（曜日別）'!AI30,AK$3)</f>
        <v>0</v>
      </c>
      <c r="AL30" s="7">
        <f>+INDEX('年間計画（月別）'!$BA$4:$BG$34,'年間計画（曜日別）'!AI30,AL$3)</f>
        <v>0</v>
      </c>
      <c r="AM30" s="7">
        <f>+INDEX('年間計画（月別）'!$BA$4:$BG$34,'年間計画（曜日別）'!AI30,AM$3)</f>
        <v>0</v>
      </c>
      <c r="AN30" s="7">
        <f>+INDEX('年間計画（月別）'!$BA$4:$BG$34,'年間計画（曜日別）'!AI30,AN$3)</f>
        <v>0</v>
      </c>
      <c r="AO30" s="7">
        <f>+INDEX('年間計画（月別）'!$BA$4:$BG$34,'年間計画（曜日別）'!AI30,AO$3)</f>
        <v>0</v>
      </c>
      <c r="AP30" s="42">
        <f>+INDEX('年間計画（月別）'!$BA$4:$BG$34,'年間計画（曜日別）'!AI30,AP$3)</f>
        <v>0</v>
      </c>
      <c r="AQ30" s="197">
        <v>25</v>
      </c>
      <c r="AR30" s="41" t="str">
        <f>+INDEX('年間計画（月別）'!$BA$4:$BG$34,'年間計画（曜日別）'!AQ30,AR$3)</f>
        <v>-</v>
      </c>
      <c r="AS30" s="7" t="str">
        <f>+INDEX('年間計画（月別）'!$BA$4:$BG$34,'年間計画（曜日別）'!AQ30,AS$3)</f>
        <v>-</v>
      </c>
      <c r="AT30" s="7" t="str">
        <f>+INDEX('年間計画（月別）'!$BA$4:$BG$34,'年間計画（曜日別）'!AQ30,AT$3)</f>
        <v>-</v>
      </c>
      <c r="AU30" s="7" t="str">
        <f>+INDEX('年間計画（月別）'!$BA$4:$BG$34,'年間計画（曜日別）'!AQ30,AU$3)</f>
        <v>-</v>
      </c>
      <c r="AV30" s="7" t="str">
        <f>+INDEX('年間計画（月別）'!$BA$4:$BG$34,'年間計画（曜日別）'!AQ30,AV$3)</f>
        <v>-</v>
      </c>
      <c r="AW30" s="7" t="str">
        <f>+INDEX('年間計画（月別）'!$BA$4:$BG$34,'年間計画（曜日別）'!AQ30,AW$3)</f>
        <v>-</v>
      </c>
      <c r="AX30" s="42" t="str">
        <f>+INDEX('年間計画（月別）'!$BA$4:$BG$34,'年間計画（曜日別）'!AQ30,AX$3)</f>
        <v>-</v>
      </c>
      <c r="AY30" s="197">
        <v>26</v>
      </c>
      <c r="AZ30" s="41" t="str">
        <f>+INDEX('年間計画（月別）'!$BA$4:$BG$34,'年間計画（曜日別）'!AY30,AZ$3)</f>
        <v>-</v>
      </c>
      <c r="BA30" s="7" t="str">
        <f>+INDEX('年間計画（月別）'!$BA$4:$BG$34,'年間計画（曜日別）'!AY30,BA$3)</f>
        <v>-</v>
      </c>
      <c r="BB30" s="7" t="str">
        <f>+INDEX('年間計画（月別）'!$BA$4:$BG$34,'年間計画（曜日別）'!AY30,BB$3)</f>
        <v>-</v>
      </c>
      <c r="BC30" s="7" t="str">
        <f>+INDEX('年間計画（月別）'!$BA$4:$BG$34,'年間計画（曜日別）'!AY30,BC$3)</f>
        <v>-</v>
      </c>
      <c r="BD30" s="7" t="str">
        <f>+INDEX('年間計画（月別）'!$BA$4:$BG$34,'年間計画（曜日別）'!AY30,BD$3)</f>
        <v>-</v>
      </c>
      <c r="BE30" s="7" t="str">
        <f>+INDEX('年間計画（月別）'!$BA$4:$BG$34,'年間計画（曜日別）'!AY30,BE$3)</f>
        <v>-</v>
      </c>
      <c r="BF30" s="42" t="str">
        <f>+INDEX('年間計画（月別）'!$BA$4:$BG$34,'年間計画（曜日別）'!AY30,BF$3)</f>
        <v>-</v>
      </c>
      <c r="BG30" s="218"/>
      <c r="BK30" s="213">
        <f t="shared" si="19"/>
        <v>40444</v>
      </c>
      <c r="BL30" s="25">
        <f t="shared" si="0"/>
        <v>23</v>
      </c>
      <c r="BM30" s="25" t="str">
        <f t="shared" si="20"/>
        <v>木</v>
      </c>
      <c r="BN30" s="213">
        <f t="shared" si="1"/>
        <v>40445</v>
      </c>
      <c r="BO30" s="25">
        <f t="shared" si="2"/>
        <v>24</v>
      </c>
      <c r="BP30" s="25" t="str">
        <f t="shared" si="3"/>
        <v>金</v>
      </c>
      <c r="BQ30" s="213">
        <f t="shared" si="4"/>
        <v>40446</v>
      </c>
      <c r="BR30" s="25">
        <f t="shared" si="5"/>
        <v>25</v>
      </c>
      <c r="BS30" s="25" t="str">
        <f t="shared" si="6"/>
        <v>土</v>
      </c>
      <c r="BT30" s="213">
        <f t="shared" si="7"/>
        <v>40447</v>
      </c>
      <c r="BU30" s="25">
        <f t="shared" si="8"/>
        <v>26</v>
      </c>
      <c r="BV30" s="25" t="str">
        <f t="shared" si="9"/>
        <v>日</v>
      </c>
      <c r="BW30" s="213">
        <f t="shared" si="10"/>
        <v>40448</v>
      </c>
      <c r="BX30" s="25">
        <f t="shared" si="11"/>
        <v>27</v>
      </c>
      <c r="BY30" s="25" t="str">
        <f t="shared" si="12"/>
        <v>月</v>
      </c>
      <c r="BZ30" s="213">
        <f t="shared" si="13"/>
        <v>40449</v>
      </c>
      <c r="CA30" s="25">
        <f t="shared" si="14"/>
        <v>28</v>
      </c>
      <c r="CB30" s="25" t="str">
        <f t="shared" si="15"/>
        <v>火</v>
      </c>
      <c r="CC30" s="213">
        <f t="shared" si="16"/>
        <v>40450</v>
      </c>
      <c r="CD30" s="25">
        <f t="shared" si="17"/>
        <v>29</v>
      </c>
      <c r="CE30" s="25" t="str">
        <f t="shared" si="18"/>
        <v>水</v>
      </c>
    </row>
    <row r="31" spans="1:83" ht="15.75" customHeight="1" thickBot="1">
      <c r="A31" s="208"/>
      <c r="B31" s="219">
        <v>27</v>
      </c>
      <c r="C31" s="220">
        <v>27</v>
      </c>
      <c r="D31" s="41">
        <f>+INDEX('年間計画（月別）'!$BA$4:$BG$34,'年間計画（曜日別）'!C31,D$3)</f>
        <v>0</v>
      </c>
      <c r="E31" s="7">
        <f>+INDEX('年間計画（月別）'!$BA$4:$BG$34,'年間計画（曜日別）'!C31,E$3)</f>
        <v>0</v>
      </c>
      <c r="F31" s="7">
        <f>+INDEX('年間計画（月別）'!$BA$4:$BG$34,'年間計画（曜日別）'!C31,F$3)</f>
        <v>0</v>
      </c>
      <c r="G31" s="7">
        <f>+INDEX('年間計画（月別）'!$BA$4:$BG$34,'年間計画（曜日別）'!C31,G$3)</f>
        <v>0</v>
      </c>
      <c r="H31" s="7">
        <f>+INDEX('年間計画（月別）'!$BA$4:$BG$34,'年間計画（曜日別）'!C31,H$3)</f>
        <v>0</v>
      </c>
      <c r="I31" s="7">
        <f>+INDEX('年間計画（月別）'!$BA$4:$BG$34,'年間計画（曜日別）'!C31,I$3)</f>
        <v>0</v>
      </c>
      <c r="J31" s="42">
        <f>+INDEX('年間計画（月別）'!$BA$4:$BG$34,'年間計画（曜日別）'!C31,J$3)</f>
        <v>0</v>
      </c>
      <c r="K31" s="211">
        <v>28</v>
      </c>
      <c r="L31" s="41">
        <f>+INDEX('年間計画（月別）'!$BA$4:$BG$34,'年間計画（曜日別）'!K31,L$3)</f>
        <v>0</v>
      </c>
      <c r="M31" s="7">
        <f>+INDEX('年間計画（月別）'!$BA$4:$BG$34,'年間計画（曜日別）'!K31,M$3)</f>
        <v>0</v>
      </c>
      <c r="N31" s="7">
        <f>+INDEX('年間計画（月別）'!$BA$4:$BG$34,'年間計画（曜日別）'!K31,N$3)</f>
        <v>0</v>
      </c>
      <c r="O31" s="7">
        <f>+INDEX('年間計画（月別）'!$BA$4:$BG$34,'年間計画（曜日別）'!K31,O$3)</f>
        <v>0</v>
      </c>
      <c r="P31" s="7">
        <f>+INDEX('年間計画（月別）'!$BA$4:$BG$34,'年間計画（曜日別）'!K31,P$3)</f>
        <v>0</v>
      </c>
      <c r="Q31" s="7">
        <f>+INDEX('年間計画（月別）'!$BA$4:$BG$34,'年間計画（曜日別）'!K31,Q$3)</f>
        <v>0</v>
      </c>
      <c r="R31" s="42">
        <f>+INDEX('年間計画（月別）'!$BA$4:$BG$34,'年間計画（曜日別）'!K31,R$3)</f>
        <v>0</v>
      </c>
      <c r="S31" s="211">
        <v>29</v>
      </c>
      <c r="T31" s="41">
        <f>+INDEX('年間計画（月別）'!$BA$4:$BG$34,'年間計画（曜日別）'!S31,T$3)</f>
        <v>0</v>
      </c>
      <c r="U31" s="7">
        <f>+INDEX('年間計画（月別）'!$BA$4:$BG$34,'年間計画（曜日別）'!S31,U$3)</f>
        <v>0</v>
      </c>
      <c r="V31" s="7">
        <f>+INDEX('年間計画（月別）'!$BA$4:$BG$34,'年間計画（曜日別）'!S31,V$3)</f>
        <v>0</v>
      </c>
      <c r="W31" s="7">
        <f>+INDEX('年間計画（月別）'!$BA$4:$BG$34,'年間計画（曜日別）'!S31,W$3)</f>
        <v>0</v>
      </c>
      <c r="X31" s="7">
        <f>+INDEX('年間計画（月別）'!$BA$4:$BG$34,'年間計画（曜日別）'!S31,X$3)</f>
        <v>0</v>
      </c>
      <c r="Y31" s="7">
        <f>+INDEX('年間計画（月別）'!$BA$4:$BG$34,'年間計画（曜日別）'!S31,Y$3)</f>
        <v>0</v>
      </c>
      <c r="Z31" s="42">
        <f>+INDEX('年間計画（月別）'!$BA$4:$BG$34,'年間計画（曜日別）'!S31,Z$3)</f>
        <v>0</v>
      </c>
      <c r="AA31" s="211">
        <v>30</v>
      </c>
      <c r="AB31" s="41">
        <f>+INDEX('年間計画（月別）'!$BA$4:$BG$34,'年間計画（曜日別）'!AA31,AB$3)</f>
        <v>0</v>
      </c>
      <c r="AC31" s="7">
        <f>+INDEX('年間計画（月別）'!$BA$4:$BG$34,'年間計画（曜日別）'!AA31,AC$3)</f>
        <v>0</v>
      </c>
      <c r="AD31" s="7">
        <f>+INDEX('年間計画（月別）'!$BA$4:$BG$34,'年間計画（曜日別）'!AA31,AD$3)</f>
        <v>0</v>
      </c>
      <c r="AE31" s="7">
        <f>+INDEX('年間計画（月別）'!$BA$4:$BG$34,'年間計画（曜日別）'!AA31,AE$3)</f>
        <v>0</v>
      </c>
      <c r="AF31" s="7">
        <f>+INDEX('年間計画（月別）'!$BA$4:$BG$34,'年間計画（曜日別）'!AA31,AF$3)</f>
        <v>0</v>
      </c>
      <c r="AG31" s="7">
        <f>+INDEX('年間計画（月別）'!$BA$4:$BG$34,'年間計画（曜日別）'!AA31,AG$3)</f>
        <v>0</v>
      </c>
      <c r="AH31" s="42">
        <f>+INDEX('年間計画（月別）'!$BA$4:$BG$34,'年間計画（曜日別）'!AA31,AH$3)</f>
        <v>0</v>
      </c>
      <c r="AI31" s="68">
        <v>1</v>
      </c>
      <c r="AJ31" s="214">
        <f>+INDEX('年間計画（月別）'!$C$38:$I$68,'年間計画（曜日別）'!AI31,AJ$3)</f>
        <v>0</v>
      </c>
      <c r="AK31" s="215">
        <f>+INDEX('年間計画（月別）'!$C$38:$I$68,'年間計画（曜日別）'!AI31,AK$3)</f>
        <v>0</v>
      </c>
      <c r="AL31" s="215">
        <f>+INDEX('年間計画（月別）'!$C$38:$I$68,'年間計画（曜日別）'!AI31,AL$3)</f>
        <v>0</v>
      </c>
      <c r="AM31" s="215">
        <f>+INDEX('年間計画（月別）'!$C$38:$I$68,'年間計画（曜日別）'!AI31,AM$3)</f>
        <v>0</v>
      </c>
      <c r="AN31" s="215">
        <f>+INDEX('年間計画（月別）'!$C$38:$I$68,'年間計画（曜日別）'!AI31,AN$3)</f>
        <v>0</v>
      </c>
      <c r="AO31" s="215">
        <f>+INDEX('年間計画（月別）'!$C$38:$I$68,'年間計画（曜日別）'!AI31,AO$3)</f>
        <v>0</v>
      </c>
      <c r="AP31" s="216">
        <f>+INDEX('年間計画（月別）'!$C$38:$I$68,'年間計画（曜日別）'!AI31,AP$3)</f>
        <v>0</v>
      </c>
      <c r="AQ31" s="68">
        <v>2</v>
      </c>
      <c r="AR31" s="214" t="str">
        <f>+INDEX('年間計画（月別）'!$C$38:$I$68,'年間計画（曜日別）'!AQ31,AR$3)</f>
        <v>-</v>
      </c>
      <c r="AS31" s="215" t="str">
        <f>+INDEX('年間計画（月別）'!$C$38:$I$68,'年間計画（曜日別）'!AQ31,AS$3)</f>
        <v>-</v>
      </c>
      <c r="AT31" s="215" t="str">
        <f>+INDEX('年間計画（月別）'!$C$38:$I$68,'年間計画（曜日別）'!AQ31,AT$3)</f>
        <v>-</v>
      </c>
      <c r="AU31" s="215" t="str">
        <f>+INDEX('年間計画（月別）'!$C$38:$I$68,'年間計画（曜日別）'!AQ31,AU$3)</f>
        <v>-</v>
      </c>
      <c r="AV31" s="215" t="str">
        <f>+INDEX('年間計画（月別）'!$C$38:$I$68,'年間計画（曜日別）'!AQ31,AV$3)</f>
        <v>-</v>
      </c>
      <c r="AW31" s="215" t="str">
        <f>+INDEX('年間計画（月別）'!$C$38:$I$68,'年間計画（曜日別）'!AQ31,AW$3)</f>
        <v>-</v>
      </c>
      <c r="AX31" s="216" t="str">
        <f>+INDEX('年間計画（月別）'!$C$38:$I$68,'年間計画（曜日別）'!AQ31,AX$3)</f>
        <v>-</v>
      </c>
      <c r="AY31" s="68">
        <v>3</v>
      </c>
      <c r="AZ31" s="214" t="str">
        <f>+INDEX('年間計画（月別）'!$C$38:$I$68,'年間計画（曜日別）'!AY31,AZ$3)</f>
        <v>-</v>
      </c>
      <c r="BA31" s="215" t="str">
        <f>+INDEX('年間計画（月別）'!$C$38:$I$68,'年間計画（曜日別）'!AY31,BA$3)</f>
        <v>-</v>
      </c>
      <c r="BB31" s="215" t="str">
        <f>+INDEX('年間計画（月別）'!$C$38:$I$68,'年間計画（曜日別）'!AY31,BB$3)</f>
        <v>-</v>
      </c>
      <c r="BC31" s="215" t="str">
        <f>+INDEX('年間計画（月別）'!$C$38:$I$68,'年間計画（曜日別）'!AY31,BC$3)</f>
        <v>-</v>
      </c>
      <c r="BD31" s="215" t="str">
        <f>+INDEX('年間計画（月別）'!$C$38:$I$68,'年間計画（曜日別）'!AY31,BD$3)</f>
        <v>-</v>
      </c>
      <c r="BE31" s="215" t="str">
        <f>+INDEX('年間計画（月別）'!$C$38:$I$68,'年間計画（曜日別）'!AY31,BE$3)</f>
        <v>-</v>
      </c>
      <c r="BF31" s="216" t="str">
        <f>+INDEX('年間計画（月別）'!$C$38:$I$68,'年間計画（曜日別）'!AY31,BF$3)</f>
        <v>-</v>
      </c>
      <c r="BG31" s="217"/>
      <c r="BK31" s="213">
        <f t="shared" si="19"/>
        <v>40451</v>
      </c>
      <c r="BL31" s="25">
        <f t="shared" si="0"/>
        <v>30</v>
      </c>
      <c r="BM31" s="25" t="str">
        <f t="shared" si="20"/>
        <v>木</v>
      </c>
      <c r="BN31" s="213">
        <f t="shared" si="1"/>
        <v>40452</v>
      </c>
      <c r="BO31" s="25">
        <f t="shared" si="2"/>
        <v>1</v>
      </c>
      <c r="BP31" s="25" t="str">
        <f t="shared" si="3"/>
        <v>金</v>
      </c>
      <c r="BQ31" s="213">
        <f t="shared" si="4"/>
        <v>40453</v>
      </c>
      <c r="BR31" s="25">
        <f t="shared" si="5"/>
        <v>2</v>
      </c>
      <c r="BS31" s="25" t="str">
        <f t="shared" si="6"/>
        <v>土</v>
      </c>
      <c r="BT31" s="213">
        <f t="shared" si="7"/>
        <v>40454</v>
      </c>
      <c r="BU31" s="25">
        <f t="shared" si="8"/>
        <v>3</v>
      </c>
      <c r="BV31" s="25" t="str">
        <f t="shared" si="9"/>
        <v>日</v>
      </c>
      <c r="BW31" s="213">
        <f t="shared" si="10"/>
        <v>40455</v>
      </c>
      <c r="BX31" s="25">
        <f t="shared" si="11"/>
        <v>4</v>
      </c>
      <c r="BY31" s="25" t="str">
        <f t="shared" si="12"/>
        <v>月</v>
      </c>
      <c r="BZ31" s="213">
        <f t="shared" si="13"/>
        <v>40456</v>
      </c>
      <c r="CA31" s="25">
        <f t="shared" si="14"/>
        <v>5</v>
      </c>
      <c r="CB31" s="25" t="str">
        <f t="shared" si="15"/>
        <v>火</v>
      </c>
      <c r="CC31" s="213">
        <f t="shared" si="16"/>
        <v>40457</v>
      </c>
      <c r="CD31" s="25">
        <f t="shared" si="17"/>
        <v>6</v>
      </c>
      <c r="CE31" s="25" t="str">
        <f t="shared" si="18"/>
        <v>水</v>
      </c>
    </row>
    <row r="32" spans="1:83" ht="15.75" customHeight="1">
      <c r="A32" s="207"/>
      <c r="B32" s="67">
        <v>28</v>
      </c>
      <c r="C32" s="194">
        <v>4</v>
      </c>
      <c r="D32" s="214">
        <f>+INDEX('年間計画（月別）'!$C$38:$I$68,'年間計画（曜日別）'!C32,D$3)</f>
        <v>0</v>
      </c>
      <c r="E32" s="215">
        <f>+INDEX('年間計画（月別）'!$C$38:$I$68,'年間計画（曜日別）'!C32,E$3)</f>
        <v>0</v>
      </c>
      <c r="F32" s="215">
        <f>+INDEX('年間計画（月別）'!$C$38:$I$68,'年間計画（曜日別）'!C32,F$3)</f>
        <v>0</v>
      </c>
      <c r="G32" s="215">
        <f>+INDEX('年間計画（月別）'!$C$38:$I$68,'年間計画（曜日別）'!C32,G$3)</f>
        <v>0</v>
      </c>
      <c r="H32" s="215">
        <f>+INDEX('年間計画（月別）'!$C$38:$I$68,'年間計画（曜日別）'!C32,H$3)</f>
        <v>0</v>
      </c>
      <c r="I32" s="215">
        <f>+INDEX('年間計画（月別）'!$C$38:$I$68,'年間計画（曜日別）'!C32,I$3)</f>
        <v>0</v>
      </c>
      <c r="J32" s="216">
        <f>+INDEX('年間計画（月別）'!$C$38:$I$68,'年間計画（曜日別）'!C32,J$3)</f>
        <v>0</v>
      </c>
      <c r="K32" s="125">
        <v>5</v>
      </c>
      <c r="L32" s="214">
        <f>+INDEX('年間計画（月別）'!$C$38:$I$68,'年間計画（曜日別）'!K32,L$3)</f>
        <v>0</v>
      </c>
      <c r="M32" s="215">
        <f>+INDEX('年間計画（月別）'!$C$38:$I$68,'年間計画（曜日別）'!K32,M$3)</f>
        <v>0</v>
      </c>
      <c r="N32" s="215">
        <f>+INDEX('年間計画（月別）'!$C$38:$I$68,'年間計画（曜日別）'!K32,N$3)</f>
        <v>0</v>
      </c>
      <c r="O32" s="215">
        <f>+INDEX('年間計画（月別）'!$C$38:$I$68,'年間計画（曜日別）'!K32,O$3)</f>
        <v>0</v>
      </c>
      <c r="P32" s="215">
        <f>+INDEX('年間計画（月別）'!$C$38:$I$68,'年間計画（曜日別）'!K32,P$3)</f>
        <v>0</v>
      </c>
      <c r="Q32" s="215">
        <f>+INDEX('年間計画（月別）'!$C$38:$I$68,'年間計画（曜日別）'!K32,Q$3)</f>
        <v>0</v>
      </c>
      <c r="R32" s="216">
        <f>+INDEX('年間計画（月別）'!$C$38:$I$68,'年間計画（曜日別）'!K32,R$3)</f>
        <v>0</v>
      </c>
      <c r="S32" s="125">
        <v>6</v>
      </c>
      <c r="T32" s="214">
        <f>+INDEX('年間計画（月別）'!$C$38:$I$68,'年間計画（曜日別）'!S32,T$3)</f>
        <v>0</v>
      </c>
      <c r="U32" s="215">
        <f>+INDEX('年間計画（月別）'!$C$38:$I$68,'年間計画（曜日別）'!S32,U$3)</f>
        <v>0</v>
      </c>
      <c r="V32" s="215">
        <f>+INDEX('年間計画（月別）'!$C$38:$I$68,'年間計画（曜日別）'!S32,V$3)</f>
        <v>0</v>
      </c>
      <c r="W32" s="215">
        <f>+INDEX('年間計画（月別）'!$C$38:$I$68,'年間計画（曜日別）'!S32,W$3)</f>
        <v>0</v>
      </c>
      <c r="X32" s="215">
        <f>+INDEX('年間計画（月別）'!$C$38:$I$68,'年間計画（曜日別）'!S32,X$3)</f>
        <v>0</v>
      </c>
      <c r="Y32" s="215">
        <f>+INDEX('年間計画（月別）'!$C$38:$I$68,'年間計画（曜日別）'!S32,Y$3)</f>
        <v>0</v>
      </c>
      <c r="Z32" s="216">
        <f>+INDEX('年間計画（月別）'!$C$38:$I$68,'年間計画（曜日別）'!S32,Z$3)</f>
        <v>0</v>
      </c>
      <c r="AA32" s="125">
        <v>7</v>
      </c>
      <c r="AB32" s="214">
        <f>+INDEX('年間計画（月別）'!$C$38:$I$68,'年間計画（曜日別）'!AA32,AB$3)</f>
        <v>0</v>
      </c>
      <c r="AC32" s="215">
        <f>+INDEX('年間計画（月別）'!$C$38:$I$68,'年間計画（曜日別）'!AA32,AC$3)</f>
        <v>0</v>
      </c>
      <c r="AD32" s="215">
        <f>+INDEX('年間計画（月別）'!$C$38:$I$68,'年間計画（曜日別）'!AA32,AD$3)</f>
        <v>0</v>
      </c>
      <c r="AE32" s="215">
        <f>+INDEX('年間計画（月別）'!$C$38:$I$68,'年間計画（曜日別）'!AA32,AE$3)</f>
        <v>0</v>
      </c>
      <c r="AF32" s="215">
        <f>+INDEX('年間計画（月別）'!$C$38:$I$68,'年間計画（曜日別）'!AA32,AF$3)</f>
        <v>0</v>
      </c>
      <c r="AG32" s="215">
        <f>+INDEX('年間計画（月別）'!$C$38:$I$68,'年間計画（曜日別）'!AA32,AG$3)</f>
        <v>0</v>
      </c>
      <c r="AH32" s="216">
        <f>+INDEX('年間計画（月別）'!$C$38:$I$68,'年間計画（曜日別）'!AA32,AH$3)</f>
        <v>0</v>
      </c>
      <c r="AI32" s="64">
        <v>8</v>
      </c>
      <c r="AJ32" s="61">
        <f>+INDEX('年間計画（月別）'!$C$38:$I$68,'年間計画（曜日別）'!AI32,AJ$3)</f>
        <v>0</v>
      </c>
      <c r="AK32" s="34">
        <f>+INDEX('年間計画（月別）'!$C$38:$I$68,'年間計画（曜日別）'!AI32,AK$3)</f>
        <v>0</v>
      </c>
      <c r="AL32" s="34">
        <f>+INDEX('年間計画（月別）'!$C$38:$I$68,'年間計画（曜日別）'!AI32,AL$3)</f>
        <v>0</v>
      </c>
      <c r="AM32" s="34">
        <f>+INDEX('年間計画（月別）'!$C$38:$I$68,'年間計画（曜日別）'!AI32,AM$3)</f>
        <v>0</v>
      </c>
      <c r="AN32" s="34">
        <f>+INDEX('年間計画（月別）'!$C$38:$I$68,'年間計画（曜日別）'!AI32,AN$3)</f>
        <v>0</v>
      </c>
      <c r="AO32" s="34">
        <f>+INDEX('年間計画（月別）'!$C$38:$I$68,'年間計画（曜日別）'!AI32,AO$3)</f>
        <v>0</v>
      </c>
      <c r="AP32" s="81">
        <f>+INDEX('年間計画（月別）'!$C$38:$I$68,'年間計画（曜日別）'!AI32,AP$3)</f>
        <v>0</v>
      </c>
      <c r="AQ32" s="64">
        <v>9</v>
      </c>
      <c r="AR32" s="61" t="str">
        <f>+INDEX('年間計画（月別）'!$C$38:$I$68,'年間計画（曜日別）'!AQ32,AR$3)</f>
        <v>-</v>
      </c>
      <c r="AS32" s="34" t="str">
        <f>+INDEX('年間計画（月別）'!$C$38:$I$68,'年間計画（曜日別）'!AQ32,AS$3)</f>
        <v>-</v>
      </c>
      <c r="AT32" s="34" t="str">
        <f>+INDEX('年間計画（月別）'!$C$38:$I$68,'年間計画（曜日別）'!AQ32,AT$3)</f>
        <v>-</v>
      </c>
      <c r="AU32" s="34" t="str">
        <f>+INDEX('年間計画（月別）'!$C$38:$I$68,'年間計画（曜日別）'!AQ32,AU$3)</f>
        <v>-</v>
      </c>
      <c r="AV32" s="34" t="str">
        <f>+INDEX('年間計画（月別）'!$C$38:$I$68,'年間計画（曜日別）'!AQ32,AV$3)</f>
        <v>-</v>
      </c>
      <c r="AW32" s="34" t="str">
        <f>+INDEX('年間計画（月別）'!$C$38:$I$68,'年間計画（曜日別）'!AQ32,AW$3)</f>
        <v>-</v>
      </c>
      <c r="AX32" s="81" t="str">
        <f>+INDEX('年間計画（月別）'!$C$38:$I$68,'年間計画（曜日別）'!AQ32,AX$3)</f>
        <v>-</v>
      </c>
      <c r="AY32" s="64">
        <v>10</v>
      </c>
      <c r="AZ32" s="61" t="str">
        <f>+INDEX('年間計画（月別）'!$C$38:$I$68,'年間計画（曜日別）'!AY32,AZ$3)</f>
        <v>-</v>
      </c>
      <c r="BA32" s="34" t="str">
        <f>+INDEX('年間計画（月別）'!$C$38:$I$68,'年間計画（曜日別）'!AY32,BA$3)</f>
        <v>-</v>
      </c>
      <c r="BB32" s="34" t="str">
        <f>+INDEX('年間計画（月別）'!$C$38:$I$68,'年間計画（曜日別）'!AY32,BB$3)</f>
        <v>-</v>
      </c>
      <c r="BC32" s="34" t="str">
        <f>+INDEX('年間計画（月別）'!$C$38:$I$68,'年間計画（曜日別）'!AY32,BC$3)</f>
        <v>-</v>
      </c>
      <c r="BD32" s="34" t="str">
        <f>+INDEX('年間計画（月別）'!$C$38:$I$68,'年間計画（曜日別）'!AY32,BD$3)</f>
        <v>-</v>
      </c>
      <c r="BE32" s="34" t="str">
        <f>+INDEX('年間計画（月別）'!$C$38:$I$68,'年間計画（曜日別）'!AY32,BE$3)</f>
        <v>-</v>
      </c>
      <c r="BF32" s="81" t="str">
        <f>+INDEX('年間計画（月別）'!$C$38:$I$68,'年間計画（曜日別）'!AY32,BF$3)</f>
        <v>-</v>
      </c>
      <c r="BG32" s="188"/>
      <c r="BK32" s="213">
        <f t="shared" si="19"/>
        <v>40458</v>
      </c>
      <c r="BL32" s="25">
        <f t="shared" si="0"/>
        <v>7</v>
      </c>
      <c r="BM32" s="25" t="str">
        <f t="shared" si="20"/>
        <v>木</v>
      </c>
      <c r="BN32" s="213">
        <f t="shared" si="1"/>
        <v>40459</v>
      </c>
      <c r="BO32" s="25">
        <f t="shared" si="2"/>
        <v>8</v>
      </c>
      <c r="BP32" s="25" t="str">
        <f t="shared" si="3"/>
        <v>金</v>
      </c>
      <c r="BQ32" s="213">
        <f t="shared" si="4"/>
        <v>40460</v>
      </c>
      <c r="BR32" s="25">
        <f t="shared" si="5"/>
        <v>9</v>
      </c>
      <c r="BS32" s="25" t="str">
        <f t="shared" si="6"/>
        <v>土</v>
      </c>
      <c r="BT32" s="213">
        <f t="shared" si="7"/>
        <v>40461</v>
      </c>
      <c r="BU32" s="25">
        <f t="shared" si="8"/>
        <v>10</v>
      </c>
      <c r="BV32" s="25" t="str">
        <f t="shared" si="9"/>
        <v>日</v>
      </c>
      <c r="BW32" s="213">
        <f t="shared" si="10"/>
        <v>40462</v>
      </c>
      <c r="BX32" s="25">
        <f t="shared" si="11"/>
        <v>11</v>
      </c>
      <c r="BY32" s="25" t="str">
        <f t="shared" si="12"/>
        <v>月</v>
      </c>
      <c r="BZ32" s="213">
        <f t="shared" si="13"/>
        <v>40463</v>
      </c>
      <c r="CA32" s="25">
        <f t="shared" si="14"/>
        <v>12</v>
      </c>
      <c r="CB32" s="25" t="str">
        <f t="shared" si="15"/>
        <v>火</v>
      </c>
      <c r="CC32" s="213">
        <f t="shared" si="16"/>
        <v>40464</v>
      </c>
      <c r="CD32" s="25">
        <f t="shared" si="17"/>
        <v>13</v>
      </c>
      <c r="CE32" s="25" t="str">
        <f t="shared" si="18"/>
        <v>水</v>
      </c>
    </row>
    <row r="33" spans="1:83" ht="15.75" customHeight="1">
      <c r="A33" s="207">
        <v>10</v>
      </c>
      <c r="B33" s="67">
        <v>29</v>
      </c>
      <c r="C33" s="73">
        <v>11</v>
      </c>
      <c r="D33" s="61" t="str">
        <f>+INDEX('年間計画（月別）'!$C$38:$I$68,'年間計画（曜日別）'!C33,D$3)</f>
        <v>-</v>
      </c>
      <c r="E33" s="34" t="str">
        <f>+INDEX('年間計画（月別）'!$C$38:$I$68,'年間計画（曜日別）'!C33,E$3)</f>
        <v>-</v>
      </c>
      <c r="F33" s="34" t="str">
        <f>+INDEX('年間計画（月別）'!$C$38:$I$68,'年間計画（曜日別）'!C33,F$3)</f>
        <v>-</v>
      </c>
      <c r="G33" s="34" t="str">
        <f>+INDEX('年間計画（月別）'!$C$38:$I$68,'年間計画（曜日別）'!C33,G$3)</f>
        <v>-</v>
      </c>
      <c r="H33" s="34" t="str">
        <f>+INDEX('年間計画（月別）'!$C$38:$I$68,'年間計画（曜日別）'!C33,H$3)</f>
        <v>-</v>
      </c>
      <c r="I33" s="34" t="str">
        <f>+INDEX('年間計画（月別）'!$C$38:$I$68,'年間計画（曜日別）'!C33,I$3)</f>
        <v>-</v>
      </c>
      <c r="J33" s="81" t="str">
        <f>+INDEX('年間計画（月別）'!$C$38:$I$68,'年間計画（曜日別）'!C33,J$3)</f>
        <v>-</v>
      </c>
      <c r="K33" s="122">
        <v>12</v>
      </c>
      <c r="L33" s="61">
        <f>+INDEX('年間計画（月別）'!$C$38:$I$68,'年間計画（曜日別）'!K33,L$3)</f>
        <v>0</v>
      </c>
      <c r="M33" s="34">
        <f>+INDEX('年間計画（月別）'!$C$38:$I$68,'年間計画（曜日別）'!K33,M$3)</f>
        <v>0</v>
      </c>
      <c r="N33" s="34">
        <f>+INDEX('年間計画（月別）'!$C$38:$I$68,'年間計画（曜日別）'!K33,N$3)</f>
        <v>0</v>
      </c>
      <c r="O33" s="34">
        <f>+INDEX('年間計画（月別）'!$C$38:$I$68,'年間計画（曜日別）'!K33,O$3)</f>
        <v>0</v>
      </c>
      <c r="P33" s="34">
        <f>+INDEX('年間計画（月別）'!$C$38:$I$68,'年間計画（曜日別）'!K33,P$3)</f>
        <v>0</v>
      </c>
      <c r="Q33" s="34">
        <f>+INDEX('年間計画（月別）'!$C$38:$I$68,'年間計画（曜日別）'!K33,Q$3)</f>
        <v>0</v>
      </c>
      <c r="R33" s="81">
        <f>+INDEX('年間計画（月別）'!$C$38:$I$68,'年間計画（曜日別）'!K33,R$3)</f>
        <v>0</v>
      </c>
      <c r="S33" s="122">
        <v>13</v>
      </c>
      <c r="T33" s="61">
        <f>+INDEX('年間計画（月別）'!$C$38:$I$68,'年間計画（曜日別）'!S33,T$3)</f>
        <v>0</v>
      </c>
      <c r="U33" s="34">
        <f>+INDEX('年間計画（月別）'!$C$38:$I$68,'年間計画（曜日別）'!S33,U$3)</f>
        <v>0</v>
      </c>
      <c r="V33" s="34">
        <f>+INDEX('年間計画（月別）'!$C$38:$I$68,'年間計画（曜日別）'!S33,V$3)</f>
        <v>0</v>
      </c>
      <c r="W33" s="34">
        <f>+INDEX('年間計画（月別）'!$C$38:$I$68,'年間計画（曜日別）'!S33,W$3)</f>
        <v>0</v>
      </c>
      <c r="X33" s="34">
        <f>+INDEX('年間計画（月別）'!$C$38:$I$68,'年間計画（曜日別）'!S33,X$3)</f>
        <v>0</v>
      </c>
      <c r="Y33" s="34">
        <f>+INDEX('年間計画（月別）'!$C$38:$I$68,'年間計画（曜日別）'!S33,Y$3)</f>
        <v>0</v>
      </c>
      <c r="Z33" s="81">
        <f>+INDEX('年間計画（月別）'!$C$38:$I$68,'年間計画（曜日別）'!S33,Z$3)</f>
        <v>0</v>
      </c>
      <c r="AA33" s="122">
        <v>14</v>
      </c>
      <c r="AB33" s="61">
        <f>+INDEX('年間計画（月別）'!$C$38:$I$68,'年間計画（曜日別）'!AA33,AB$3)</f>
        <v>0</v>
      </c>
      <c r="AC33" s="34">
        <f>+INDEX('年間計画（月別）'!$C$38:$I$68,'年間計画（曜日別）'!AA33,AC$3)</f>
        <v>0</v>
      </c>
      <c r="AD33" s="34">
        <f>+INDEX('年間計画（月別）'!$C$38:$I$68,'年間計画（曜日別）'!AA33,AD$3)</f>
        <v>0</v>
      </c>
      <c r="AE33" s="34">
        <f>+INDEX('年間計画（月別）'!$C$38:$I$68,'年間計画（曜日別）'!AA33,AE$3)</f>
        <v>0</v>
      </c>
      <c r="AF33" s="34">
        <f>+INDEX('年間計画（月別）'!$C$38:$I$68,'年間計画（曜日別）'!AA33,AF$3)</f>
        <v>0</v>
      </c>
      <c r="AG33" s="34">
        <f>+INDEX('年間計画（月別）'!$C$38:$I$68,'年間計画（曜日別）'!AA33,AG$3)</f>
        <v>0</v>
      </c>
      <c r="AH33" s="81">
        <f>+INDEX('年間計画（月別）'!$C$38:$I$68,'年間計画（曜日別）'!AA33,AH$3)</f>
        <v>0</v>
      </c>
      <c r="AI33" s="64">
        <v>15</v>
      </c>
      <c r="AJ33" s="61">
        <f>+INDEX('年間計画（月別）'!$C$38:$I$68,'年間計画（曜日別）'!AI33,AJ$3)</f>
        <v>0</v>
      </c>
      <c r="AK33" s="34">
        <f>+INDEX('年間計画（月別）'!$C$38:$I$68,'年間計画（曜日別）'!AI33,AK$3)</f>
        <v>0</v>
      </c>
      <c r="AL33" s="34">
        <f>+INDEX('年間計画（月別）'!$C$38:$I$68,'年間計画（曜日別）'!AI33,AL$3)</f>
        <v>0</v>
      </c>
      <c r="AM33" s="34">
        <f>+INDEX('年間計画（月別）'!$C$38:$I$68,'年間計画（曜日別）'!AI33,AM$3)</f>
        <v>0</v>
      </c>
      <c r="AN33" s="34">
        <f>+INDEX('年間計画（月別）'!$C$38:$I$68,'年間計画（曜日別）'!AI33,AN$3)</f>
        <v>0</v>
      </c>
      <c r="AO33" s="34">
        <f>+INDEX('年間計画（月別）'!$C$38:$I$68,'年間計画（曜日別）'!AI33,AO$3)</f>
        <v>0</v>
      </c>
      <c r="AP33" s="81">
        <f>+INDEX('年間計画（月別）'!$C$38:$I$68,'年間計画（曜日別）'!AI33,AP$3)</f>
        <v>0</v>
      </c>
      <c r="AQ33" s="64">
        <v>16</v>
      </c>
      <c r="AR33" s="61" t="str">
        <f>+INDEX('年間計画（月別）'!$C$38:$I$68,'年間計画（曜日別）'!AQ33,AR$3)</f>
        <v>-</v>
      </c>
      <c r="AS33" s="34" t="str">
        <f>+INDEX('年間計画（月別）'!$C$38:$I$68,'年間計画（曜日別）'!AQ33,AS$3)</f>
        <v>-</v>
      </c>
      <c r="AT33" s="34" t="str">
        <f>+INDEX('年間計画（月別）'!$C$38:$I$68,'年間計画（曜日別）'!AQ33,AT$3)</f>
        <v>-</v>
      </c>
      <c r="AU33" s="34" t="str">
        <f>+INDEX('年間計画（月別）'!$C$38:$I$68,'年間計画（曜日別）'!AQ33,AU$3)</f>
        <v>-</v>
      </c>
      <c r="AV33" s="34" t="str">
        <f>+INDEX('年間計画（月別）'!$C$38:$I$68,'年間計画（曜日別）'!AQ33,AV$3)</f>
        <v>-</v>
      </c>
      <c r="AW33" s="34" t="str">
        <f>+INDEX('年間計画（月別）'!$C$38:$I$68,'年間計画（曜日別）'!AQ33,AW$3)</f>
        <v>-</v>
      </c>
      <c r="AX33" s="81" t="str">
        <f>+INDEX('年間計画（月別）'!$C$38:$I$68,'年間計画（曜日別）'!AQ33,AX$3)</f>
        <v>-</v>
      </c>
      <c r="AY33" s="64">
        <v>17</v>
      </c>
      <c r="AZ33" s="61" t="str">
        <f>+INDEX('年間計画（月別）'!$C$38:$I$68,'年間計画（曜日別）'!AY33,AZ$3)</f>
        <v>-</v>
      </c>
      <c r="BA33" s="34" t="str">
        <f>+INDEX('年間計画（月別）'!$C$38:$I$68,'年間計画（曜日別）'!AY33,BA$3)</f>
        <v>-</v>
      </c>
      <c r="BB33" s="34" t="str">
        <f>+INDEX('年間計画（月別）'!$C$38:$I$68,'年間計画（曜日別）'!AY33,BB$3)</f>
        <v>-</v>
      </c>
      <c r="BC33" s="34" t="str">
        <f>+INDEX('年間計画（月別）'!$C$38:$I$68,'年間計画（曜日別）'!AY33,BC$3)</f>
        <v>-</v>
      </c>
      <c r="BD33" s="34" t="str">
        <f>+INDEX('年間計画（月別）'!$C$38:$I$68,'年間計画（曜日別）'!AY33,BD$3)</f>
        <v>-</v>
      </c>
      <c r="BE33" s="34" t="str">
        <f>+INDEX('年間計画（月別）'!$C$38:$I$68,'年間計画（曜日別）'!AY33,BE$3)</f>
        <v>-</v>
      </c>
      <c r="BF33" s="81" t="str">
        <f>+INDEX('年間計画（月別）'!$C$38:$I$68,'年間計画（曜日別）'!AY33,BF$3)</f>
        <v>-</v>
      </c>
      <c r="BG33" s="188"/>
      <c r="BK33" s="213">
        <f t="shared" si="19"/>
        <v>40465</v>
      </c>
      <c r="BL33" s="25">
        <f t="shared" si="0"/>
        <v>14</v>
      </c>
      <c r="BM33" s="25" t="str">
        <f t="shared" si="20"/>
        <v>木</v>
      </c>
      <c r="BN33" s="213">
        <f t="shared" si="1"/>
        <v>40466</v>
      </c>
      <c r="BO33" s="25">
        <f t="shared" si="2"/>
        <v>15</v>
      </c>
      <c r="BP33" s="25" t="str">
        <f t="shared" si="3"/>
        <v>金</v>
      </c>
      <c r="BQ33" s="213">
        <f t="shared" si="4"/>
        <v>40467</v>
      </c>
      <c r="BR33" s="25">
        <f t="shared" si="5"/>
        <v>16</v>
      </c>
      <c r="BS33" s="25" t="str">
        <f t="shared" si="6"/>
        <v>土</v>
      </c>
      <c r="BT33" s="213">
        <f t="shared" si="7"/>
        <v>40468</v>
      </c>
      <c r="BU33" s="25">
        <f t="shared" si="8"/>
        <v>17</v>
      </c>
      <c r="BV33" s="25" t="str">
        <f t="shared" si="9"/>
        <v>日</v>
      </c>
      <c r="BW33" s="213">
        <f t="shared" si="10"/>
        <v>40469</v>
      </c>
      <c r="BX33" s="25">
        <f t="shared" si="11"/>
        <v>18</v>
      </c>
      <c r="BY33" s="25" t="str">
        <f t="shared" si="12"/>
        <v>月</v>
      </c>
      <c r="BZ33" s="213">
        <f t="shared" si="13"/>
        <v>40470</v>
      </c>
      <c r="CA33" s="25">
        <f t="shared" si="14"/>
        <v>19</v>
      </c>
      <c r="CB33" s="25" t="str">
        <f t="shared" si="15"/>
        <v>火</v>
      </c>
      <c r="CC33" s="213">
        <f t="shared" si="16"/>
        <v>40471</v>
      </c>
      <c r="CD33" s="25">
        <f t="shared" si="17"/>
        <v>20</v>
      </c>
      <c r="CE33" s="25" t="str">
        <f t="shared" si="18"/>
        <v>水</v>
      </c>
    </row>
    <row r="34" spans="1:83" ht="15.75" customHeight="1">
      <c r="A34" s="207" t="s">
        <v>358</v>
      </c>
      <c r="B34" s="62">
        <v>30</v>
      </c>
      <c r="C34" s="73">
        <v>18</v>
      </c>
      <c r="D34" s="61">
        <f>+INDEX('年間計画（月別）'!$C$38:$I$68,'年間計画（曜日別）'!C34,D$3)</f>
        <v>0</v>
      </c>
      <c r="E34" s="34">
        <f>+INDEX('年間計画（月別）'!$C$38:$I$68,'年間計画（曜日別）'!C34,E$3)</f>
        <v>0</v>
      </c>
      <c r="F34" s="34">
        <f>+INDEX('年間計画（月別）'!$C$38:$I$68,'年間計画（曜日別）'!C34,F$3)</f>
        <v>0</v>
      </c>
      <c r="G34" s="34">
        <f>+INDEX('年間計画（月別）'!$C$38:$I$68,'年間計画（曜日別）'!C34,G$3)</f>
        <v>0</v>
      </c>
      <c r="H34" s="34">
        <f>+INDEX('年間計画（月別）'!$C$38:$I$68,'年間計画（曜日別）'!C34,H$3)</f>
        <v>0</v>
      </c>
      <c r="I34" s="34">
        <f>+INDEX('年間計画（月別）'!$C$38:$I$68,'年間計画（曜日別）'!C34,I$3)</f>
        <v>0</v>
      </c>
      <c r="J34" s="81">
        <f>+INDEX('年間計画（月別）'!$C$38:$I$68,'年間計画（曜日別）'!C34,J$3)</f>
        <v>0</v>
      </c>
      <c r="K34" s="122">
        <v>19</v>
      </c>
      <c r="L34" s="61">
        <f>+INDEX('年間計画（月別）'!$C$38:$I$68,'年間計画（曜日別）'!K34,L$3)</f>
        <v>0</v>
      </c>
      <c r="M34" s="34">
        <f>+INDEX('年間計画（月別）'!$C$38:$I$68,'年間計画（曜日別）'!K34,M$3)</f>
        <v>0</v>
      </c>
      <c r="N34" s="34">
        <f>+INDEX('年間計画（月別）'!$C$38:$I$68,'年間計画（曜日別）'!K34,N$3)</f>
        <v>0</v>
      </c>
      <c r="O34" s="34">
        <f>+INDEX('年間計画（月別）'!$C$38:$I$68,'年間計画（曜日別）'!K34,O$3)</f>
        <v>0</v>
      </c>
      <c r="P34" s="34">
        <f>+INDEX('年間計画（月別）'!$C$38:$I$68,'年間計画（曜日別）'!K34,P$3)</f>
        <v>0</v>
      </c>
      <c r="Q34" s="34">
        <f>+INDEX('年間計画（月別）'!$C$38:$I$68,'年間計画（曜日別）'!K34,Q$3)</f>
        <v>0</v>
      </c>
      <c r="R34" s="81">
        <f>+INDEX('年間計画（月別）'!$C$38:$I$68,'年間計画（曜日別）'!K34,R$3)</f>
        <v>0</v>
      </c>
      <c r="S34" s="122">
        <v>20</v>
      </c>
      <c r="T34" s="61">
        <f>+INDEX('年間計画（月別）'!$C$38:$I$68,'年間計画（曜日別）'!S34,T$3)</f>
        <v>0</v>
      </c>
      <c r="U34" s="34">
        <f>+INDEX('年間計画（月別）'!$C$38:$I$68,'年間計画（曜日別）'!S34,U$3)</f>
        <v>0</v>
      </c>
      <c r="V34" s="34">
        <f>+INDEX('年間計画（月別）'!$C$38:$I$68,'年間計画（曜日別）'!S34,V$3)</f>
        <v>0</v>
      </c>
      <c r="W34" s="34">
        <f>+INDEX('年間計画（月別）'!$C$38:$I$68,'年間計画（曜日別）'!S34,W$3)</f>
        <v>0</v>
      </c>
      <c r="X34" s="34">
        <f>+INDEX('年間計画（月別）'!$C$38:$I$68,'年間計画（曜日別）'!S34,X$3)</f>
        <v>0</v>
      </c>
      <c r="Y34" s="34">
        <f>+INDEX('年間計画（月別）'!$C$38:$I$68,'年間計画（曜日別）'!S34,Y$3)</f>
        <v>0</v>
      </c>
      <c r="Z34" s="81">
        <f>+INDEX('年間計画（月別）'!$C$38:$I$68,'年間計画（曜日別）'!S34,Z$3)</f>
        <v>0</v>
      </c>
      <c r="AA34" s="122">
        <v>21</v>
      </c>
      <c r="AB34" s="61">
        <f>+INDEX('年間計画（月別）'!$C$38:$I$68,'年間計画（曜日別）'!AA34,AB$3)</f>
        <v>0</v>
      </c>
      <c r="AC34" s="34">
        <f>+INDEX('年間計画（月別）'!$C$38:$I$68,'年間計画（曜日別）'!AA34,AC$3)</f>
        <v>0</v>
      </c>
      <c r="AD34" s="34">
        <f>+INDEX('年間計画（月別）'!$C$38:$I$68,'年間計画（曜日別）'!AA34,AD$3)</f>
        <v>0</v>
      </c>
      <c r="AE34" s="34">
        <f>+INDEX('年間計画（月別）'!$C$38:$I$68,'年間計画（曜日別）'!AA34,AE$3)</f>
        <v>0</v>
      </c>
      <c r="AF34" s="34">
        <f>+INDEX('年間計画（月別）'!$C$38:$I$68,'年間計画（曜日別）'!AA34,AF$3)</f>
        <v>0</v>
      </c>
      <c r="AG34" s="34">
        <f>+INDEX('年間計画（月別）'!$C$38:$I$68,'年間計画（曜日別）'!AA34,AG$3)</f>
        <v>0</v>
      </c>
      <c r="AH34" s="81">
        <f>+INDEX('年間計画（月別）'!$C$38:$I$68,'年間計画（曜日別）'!AA34,AH$3)</f>
        <v>0</v>
      </c>
      <c r="AI34" s="64">
        <v>22</v>
      </c>
      <c r="AJ34" s="61">
        <f>+INDEX('年間計画（月別）'!$C$38:$I$68,'年間計画（曜日別）'!AI34,AJ$3)</f>
        <v>0</v>
      </c>
      <c r="AK34" s="34">
        <f>+INDEX('年間計画（月別）'!$C$38:$I$68,'年間計画（曜日別）'!AI34,AK$3)</f>
        <v>0</v>
      </c>
      <c r="AL34" s="34">
        <f>+INDEX('年間計画（月別）'!$C$38:$I$68,'年間計画（曜日別）'!AI34,AL$3)</f>
        <v>0</v>
      </c>
      <c r="AM34" s="34">
        <f>+INDEX('年間計画（月別）'!$C$38:$I$68,'年間計画（曜日別）'!AI34,AM$3)</f>
        <v>0</v>
      </c>
      <c r="AN34" s="34">
        <f>+INDEX('年間計画（月別）'!$C$38:$I$68,'年間計画（曜日別）'!AI34,AN$3)</f>
        <v>0</v>
      </c>
      <c r="AO34" s="34">
        <f>+INDEX('年間計画（月別）'!$C$38:$I$68,'年間計画（曜日別）'!AI34,AO$3)</f>
        <v>0</v>
      </c>
      <c r="AP34" s="81">
        <f>+INDEX('年間計画（月別）'!$C$38:$I$68,'年間計画（曜日別）'!AI34,AP$3)</f>
        <v>0</v>
      </c>
      <c r="AQ34" s="64">
        <v>23</v>
      </c>
      <c r="AR34" s="61" t="str">
        <f>+INDEX('年間計画（月別）'!$C$38:$I$68,'年間計画（曜日別）'!AQ34,AR$3)</f>
        <v>-</v>
      </c>
      <c r="AS34" s="34" t="str">
        <f>+INDEX('年間計画（月別）'!$C$38:$I$68,'年間計画（曜日別）'!AQ34,AS$3)</f>
        <v>-</v>
      </c>
      <c r="AT34" s="34" t="str">
        <f>+INDEX('年間計画（月別）'!$C$38:$I$68,'年間計画（曜日別）'!AQ34,AT$3)</f>
        <v>-</v>
      </c>
      <c r="AU34" s="34" t="str">
        <f>+INDEX('年間計画（月別）'!$C$38:$I$68,'年間計画（曜日別）'!AQ34,AU$3)</f>
        <v>-</v>
      </c>
      <c r="AV34" s="34" t="str">
        <f>+INDEX('年間計画（月別）'!$C$38:$I$68,'年間計画（曜日別）'!AQ34,AV$3)</f>
        <v>-</v>
      </c>
      <c r="AW34" s="34" t="str">
        <f>+INDEX('年間計画（月別）'!$C$38:$I$68,'年間計画（曜日別）'!AQ34,AW$3)</f>
        <v>-</v>
      </c>
      <c r="AX34" s="81" t="str">
        <f>+INDEX('年間計画（月別）'!$C$38:$I$68,'年間計画（曜日別）'!AQ34,AX$3)</f>
        <v>-</v>
      </c>
      <c r="AY34" s="64">
        <v>24</v>
      </c>
      <c r="AZ34" s="61" t="str">
        <f>+INDEX('年間計画（月別）'!$C$38:$I$68,'年間計画（曜日別）'!AY34,AZ$3)</f>
        <v>-</v>
      </c>
      <c r="BA34" s="34" t="str">
        <f>+INDEX('年間計画（月別）'!$C$38:$I$68,'年間計画（曜日別）'!AY34,BA$3)</f>
        <v>-</v>
      </c>
      <c r="BB34" s="34" t="str">
        <f>+INDEX('年間計画（月別）'!$C$38:$I$68,'年間計画（曜日別）'!AY34,BB$3)</f>
        <v>-</v>
      </c>
      <c r="BC34" s="34" t="str">
        <f>+INDEX('年間計画（月別）'!$C$38:$I$68,'年間計画（曜日別）'!AY34,BC$3)</f>
        <v>-</v>
      </c>
      <c r="BD34" s="34" t="str">
        <f>+INDEX('年間計画（月別）'!$C$38:$I$68,'年間計画（曜日別）'!AY34,BD$3)</f>
        <v>-</v>
      </c>
      <c r="BE34" s="34" t="str">
        <f>+INDEX('年間計画（月別）'!$C$38:$I$68,'年間計画（曜日別）'!AY34,BE$3)</f>
        <v>-</v>
      </c>
      <c r="BF34" s="81" t="str">
        <f>+INDEX('年間計画（月別）'!$C$38:$I$68,'年間計画（曜日別）'!AY34,BF$3)</f>
        <v>-</v>
      </c>
      <c r="BG34" s="188"/>
      <c r="BK34" s="213">
        <f t="shared" si="19"/>
        <v>40472</v>
      </c>
      <c r="BL34" s="25">
        <f t="shared" si="0"/>
        <v>21</v>
      </c>
      <c r="BM34" s="25" t="str">
        <f t="shared" si="20"/>
        <v>木</v>
      </c>
      <c r="BN34" s="213">
        <f t="shared" si="1"/>
        <v>40473</v>
      </c>
      <c r="BO34" s="25">
        <f t="shared" si="2"/>
        <v>22</v>
      </c>
      <c r="BP34" s="25" t="str">
        <f t="shared" si="3"/>
        <v>金</v>
      </c>
      <c r="BQ34" s="213">
        <f t="shared" si="4"/>
        <v>40474</v>
      </c>
      <c r="BR34" s="25">
        <f t="shared" si="5"/>
        <v>23</v>
      </c>
      <c r="BS34" s="25" t="str">
        <f t="shared" si="6"/>
        <v>土</v>
      </c>
      <c r="BT34" s="213">
        <f t="shared" si="7"/>
        <v>40475</v>
      </c>
      <c r="BU34" s="25">
        <f t="shared" si="8"/>
        <v>24</v>
      </c>
      <c r="BV34" s="25" t="str">
        <f t="shared" si="9"/>
        <v>日</v>
      </c>
      <c r="BW34" s="213">
        <f t="shared" si="10"/>
        <v>40476</v>
      </c>
      <c r="BX34" s="25">
        <f t="shared" si="11"/>
        <v>25</v>
      </c>
      <c r="BY34" s="25" t="str">
        <f t="shared" si="12"/>
        <v>月</v>
      </c>
      <c r="BZ34" s="213">
        <f t="shared" si="13"/>
        <v>40477</v>
      </c>
      <c r="CA34" s="25">
        <f t="shared" si="14"/>
        <v>26</v>
      </c>
      <c r="CB34" s="25" t="str">
        <f t="shared" si="15"/>
        <v>火</v>
      </c>
      <c r="CC34" s="213">
        <f t="shared" si="16"/>
        <v>40478</v>
      </c>
      <c r="CD34" s="25">
        <f t="shared" si="17"/>
        <v>27</v>
      </c>
      <c r="CE34" s="25" t="str">
        <f t="shared" si="18"/>
        <v>水</v>
      </c>
    </row>
    <row r="35" spans="1:83" ht="15.75" customHeight="1" thickBot="1">
      <c r="A35" s="208"/>
      <c r="B35" s="219">
        <v>31</v>
      </c>
      <c r="C35" s="220">
        <v>25</v>
      </c>
      <c r="D35" s="41">
        <f>+INDEX('年間計画（月別）'!$C$38:$I$68,'年間計画（曜日別）'!C35,D$3)</f>
        <v>0</v>
      </c>
      <c r="E35" s="7">
        <f>+INDEX('年間計画（月別）'!$C$38:$I$68,'年間計画（曜日別）'!C35,E$3)</f>
        <v>0</v>
      </c>
      <c r="F35" s="7">
        <f>+INDEX('年間計画（月別）'!$C$38:$I$68,'年間計画（曜日別）'!C35,F$3)</f>
        <v>0</v>
      </c>
      <c r="G35" s="7">
        <f>+INDEX('年間計画（月別）'!$C$38:$I$68,'年間計画（曜日別）'!C35,G$3)</f>
        <v>0</v>
      </c>
      <c r="H35" s="7">
        <f>+INDEX('年間計画（月別）'!$C$38:$I$68,'年間計画（曜日別）'!C35,H$3)</f>
        <v>0</v>
      </c>
      <c r="I35" s="7">
        <f>+INDEX('年間計画（月別）'!$C$38:$I$68,'年間計画（曜日別）'!C35,I$3)</f>
        <v>0</v>
      </c>
      <c r="J35" s="42">
        <f>+INDEX('年間計画（月別）'!$C$38:$I$68,'年間計画（曜日別）'!C35,J$3)</f>
        <v>0</v>
      </c>
      <c r="K35" s="211">
        <v>26</v>
      </c>
      <c r="L35" s="41">
        <f>+INDEX('年間計画（月別）'!$C$38:$I$68,'年間計画（曜日別）'!K35,L$3)</f>
        <v>0</v>
      </c>
      <c r="M35" s="7">
        <f>+INDEX('年間計画（月別）'!$C$38:$I$68,'年間計画（曜日別）'!K35,M$3)</f>
        <v>0</v>
      </c>
      <c r="N35" s="7">
        <f>+INDEX('年間計画（月別）'!$C$38:$I$68,'年間計画（曜日別）'!K35,N$3)</f>
        <v>0</v>
      </c>
      <c r="O35" s="7">
        <f>+INDEX('年間計画（月別）'!$C$38:$I$68,'年間計画（曜日別）'!K35,O$3)</f>
        <v>0</v>
      </c>
      <c r="P35" s="7">
        <f>+INDEX('年間計画（月別）'!$C$38:$I$68,'年間計画（曜日別）'!K35,P$3)</f>
        <v>0</v>
      </c>
      <c r="Q35" s="7">
        <f>+INDEX('年間計画（月別）'!$C$38:$I$68,'年間計画（曜日別）'!K35,Q$3)</f>
        <v>0</v>
      </c>
      <c r="R35" s="42">
        <f>+INDEX('年間計画（月別）'!$C$38:$I$68,'年間計画（曜日別）'!K35,R$3)</f>
        <v>0</v>
      </c>
      <c r="S35" s="211">
        <v>27</v>
      </c>
      <c r="T35" s="41">
        <f>+INDEX('年間計画（月別）'!$C$38:$I$68,'年間計画（曜日別）'!S35,T$3)</f>
        <v>0</v>
      </c>
      <c r="U35" s="7">
        <f>+INDEX('年間計画（月別）'!$C$38:$I$68,'年間計画（曜日別）'!S35,U$3)</f>
        <v>0</v>
      </c>
      <c r="V35" s="7">
        <f>+INDEX('年間計画（月別）'!$C$38:$I$68,'年間計画（曜日別）'!S35,V$3)</f>
        <v>0</v>
      </c>
      <c r="W35" s="7">
        <f>+INDEX('年間計画（月別）'!$C$38:$I$68,'年間計画（曜日別）'!S35,W$3)</f>
        <v>0</v>
      </c>
      <c r="X35" s="7">
        <f>+INDEX('年間計画（月別）'!$C$38:$I$68,'年間計画（曜日別）'!S35,X$3)</f>
        <v>0</v>
      </c>
      <c r="Y35" s="7">
        <f>+INDEX('年間計画（月別）'!$C$38:$I$68,'年間計画（曜日別）'!S35,Y$3)</f>
        <v>0</v>
      </c>
      <c r="Z35" s="42">
        <f>+INDEX('年間計画（月別）'!$C$38:$I$68,'年間計画（曜日別）'!S35,Z$3)</f>
        <v>0</v>
      </c>
      <c r="AA35" s="211">
        <v>28</v>
      </c>
      <c r="AB35" s="41">
        <f>+INDEX('年間計画（月別）'!$C$38:$I$68,'年間計画（曜日別）'!AA35,AB$3)</f>
        <v>0</v>
      </c>
      <c r="AC35" s="7">
        <f>+INDEX('年間計画（月別）'!$C$38:$I$68,'年間計画（曜日別）'!AA35,AC$3)</f>
        <v>0</v>
      </c>
      <c r="AD35" s="7">
        <f>+INDEX('年間計画（月別）'!$C$38:$I$68,'年間計画（曜日別）'!AA35,AD$3)</f>
        <v>0</v>
      </c>
      <c r="AE35" s="7">
        <f>+INDEX('年間計画（月別）'!$C$38:$I$68,'年間計画（曜日別）'!AA35,AE$3)</f>
        <v>0</v>
      </c>
      <c r="AF35" s="7">
        <f>+INDEX('年間計画（月別）'!$C$38:$I$68,'年間計画（曜日別）'!AA35,AF$3)</f>
        <v>0</v>
      </c>
      <c r="AG35" s="7">
        <f>+INDEX('年間計画（月別）'!$C$38:$I$68,'年間計画（曜日別）'!AA35,AG$3)</f>
        <v>0</v>
      </c>
      <c r="AH35" s="42">
        <f>+INDEX('年間計画（月別）'!$C$38:$I$68,'年間計画（曜日別）'!AA35,AH$3)</f>
        <v>0</v>
      </c>
      <c r="AI35" s="197">
        <v>29</v>
      </c>
      <c r="AJ35" s="41">
        <f>+INDEX('年間計画（月別）'!$C$38:$I$68,'年間計画（曜日別）'!AI35,AJ$3)</f>
        <v>0</v>
      </c>
      <c r="AK35" s="7">
        <f>+INDEX('年間計画（月別）'!$C$38:$I$68,'年間計画（曜日別）'!AI35,AK$3)</f>
        <v>0</v>
      </c>
      <c r="AL35" s="7">
        <f>+INDEX('年間計画（月別）'!$C$38:$I$68,'年間計画（曜日別）'!AI35,AL$3)</f>
        <v>0</v>
      </c>
      <c r="AM35" s="7">
        <f>+INDEX('年間計画（月別）'!$C$38:$I$68,'年間計画（曜日別）'!AI35,AM$3)</f>
        <v>0</v>
      </c>
      <c r="AN35" s="7">
        <f>+INDEX('年間計画（月別）'!$C$38:$I$68,'年間計画（曜日別）'!AI35,AN$3)</f>
        <v>0</v>
      </c>
      <c r="AO35" s="7">
        <f>+INDEX('年間計画（月別）'!$C$38:$I$68,'年間計画（曜日別）'!AI35,AO$3)</f>
        <v>0</v>
      </c>
      <c r="AP35" s="42">
        <f>+INDEX('年間計画（月別）'!$C$38:$I$68,'年間計画（曜日別）'!AI35,AP$3)</f>
        <v>0</v>
      </c>
      <c r="AQ35" s="197">
        <v>30</v>
      </c>
      <c r="AR35" s="41" t="str">
        <f>+INDEX('年間計画（月別）'!$C$38:$I$68,'年間計画（曜日別）'!AQ35,AR$3)</f>
        <v>-</v>
      </c>
      <c r="AS35" s="7" t="str">
        <f>+INDEX('年間計画（月別）'!$C$38:$I$68,'年間計画（曜日別）'!AQ35,AS$3)</f>
        <v>-</v>
      </c>
      <c r="AT35" s="7" t="str">
        <f>+INDEX('年間計画（月別）'!$C$38:$I$68,'年間計画（曜日別）'!AQ35,AT$3)</f>
        <v>-</v>
      </c>
      <c r="AU35" s="7" t="str">
        <f>+INDEX('年間計画（月別）'!$C$38:$I$68,'年間計画（曜日別）'!AQ35,AU$3)</f>
        <v>-</v>
      </c>
      <c r="AV35" s="7" t="str">
        <f>+INDEX('年間計画（月別）'!$C$38:$I$68,'年間計画（曜日別）'!AQ35,AV$3)</f>
        <v>-</v>
      </c>
      <c r="AW35" s="7" t="str">
        <f>+INDEX('年間計画（月別）'!$C$38:$I$68,'年間計画（曜日別）'!AQ35,AW$3)</f>
        <v>-</v>
      </c>
      <c r="AX35" s="42" t="str">
        <f>+INDEX('年間計画（月別）'!$C$38:$I$68,'年間計画（曜日別）'!AQ35,AX$3)</f>
        <v>-</v>
      </c>
      <c r="AY35" s="197">
        <v>31</v>
      </c>
      <c r="AZ35" s="41" t="str">
        <f>+INDEX('年間計画（月別）'!$C$38:$I$68,'年間計画（曜日別）'!AY35,AZ$3)</f>
        <v>-</v>
      </c>
      <c r="BA35" s="7" t="str">
        <f>+INDEX('年間計画（月別）'!$C$38:$I$68,'年間計画（曜日別）'!AY35,BA$3)</f>
        <v>-</v>
      </c>
      <c r="BB35" s="7" t="str">
        <f>+INDEX('年間計画（月別）'!$C$38:$I$68,'年間計画（曜日別）'!AY35,BB$3)</f>
        <v>-</v>
      </c>
      <c r="BC35" s="7" t="str">
        <f>+INDEX('年間計画（月別）'!$C$38:$I$68,'年間計画（曜日別）'!AY35,BC$3)</f>
        <v>-</v>
      </c>
      <c r="BD35" s="7" t="str">
        <f>+INDEX('年間計画（月別）'!$C$38:$I$68,'年間計画（曜日別）'!AY35,BD$3)</f>
        <v>-</v>
      </c>
      <c r="BE35" s="7" t="str">
        <f>+INDEX('年間計画（月別）'!$C$38:$I$68,'年間計画（曜日別）'!AY35,BE$3)</f>
        <v>-</v>
      </c>
      <c r="BF35" s="42" t="str">
        <f>+INDEX('年間計画（月別）'!$C$38:$I$68,'年間計画（曜日別）'!AY35,BF$3)</f>
        <v>-</v>
      </c>
      <c r="BG35" s="218"/>
      <c r="BK35" s="213">
        <f t="shared" si="19"/>
        <v>40479</v>
      </c>
      <c r="BL35" s="25">
        <f t="shared" si="0"/>
        <v>28</v>
      </c>
      <c r="BM35" s="25" t="str">
        <f t="shared" si="20"/>
        <v>木</v>
      </c>
      <c r="BN35" s="213">
        <f t="shared" si="1"/>
        <v>40480</v>
      </c>
      <c r="BO35" s="25">
        <f t="shared" si="2"/>
        <v>29</v>
      </c>
      <c r="BP35" s="25" t="str">
        <f t="shared" si="3"/>
        <v>金</v>
      </c>
      <c r="BQ35" s="213">
        <f t="shared" si="4"/>
        <v>40481</v>
      </c>
      <c r="BR35" s="25">
        <f t="shared" si="5"/>
        <v>30</v>
      </c>
      <c r="BS35" s="25" t="str">
        <f t="shared" si="6"/>
        <v>土</v>
      </c>
      <c r="BT35" s="213">
        <f t="shared" si="7"/>
        <v>40482</v>
      </c>
      <c r="BU35" s="25">
        <f t="shared" si="8"/>
        <v>31</v>
      </c>
      <c r="BV35" s="25" t="str">
        <f t="shared" si="9"/>
        <v>日</v>
      </c>
      <c r="BW35" s="213">
        <f t="shared" si="10"/>
        <v>40483</v>
      </c>
      <c r="BX35" s="25">
        <f t="shared" si="11"/>
        <v>1</v>
      </c>
      <c r="BY35" s="25" t="str">
        <f t="shared" si="12"/>
        <v>月</v>
      </c>
      <c r="BZ35" s="213">
        <f t="shared" si="13"/>
        <v>40484</v>
      </c>
      <c r="CA35" s="25">
        <f t="shared" si="14"/>
        <v>2</v>
      </c>
      <c r="CB35" s="25" t="str">
        <f t="shared" si="15"/>
        <v>火</v>
      </c>
      <c r="CC35" s="213">
        <f t="shared" si="16"/>
        <v>40485</v>
      </c>
      <c r="CD35" s="25">
        <f t="shared" si="17"/>
        <v>3</v>
      </c>
      <c r="CE35" s="25" t="str">
        <f t="shared" si="18"/>
        <v>水</v>
      </c>
    </row>
    <row r="36" spans="1:83" ht="15.75" customHeight="1">
      <c r="A36" s="207"/>
      <c r="B36" s="67">
        <v>32</v>
      </c>
      <c r="C36" s="194">
        <v>1</v>
      </c>
      <c r="D36" s="214">
        <f>+INDEX('年間計画（月別）'!$M$38:$S$68,'年間計画（曜日別）'!C36,D$3)</f>
        <v>0</v>
      </c>
      <c r="E36" s="215">
        <f>+INDEX('年間計画（月別）'!$M$38:$S$68,'年間計画（曜日別）'!C36,E$3)</f>
        <v>0</v>
      </c>
      <c r="F36" s="215">
        <f>+INDEX('年間計画（月別）'!$M$38:$S$68,'年間計画（曜日別）'!C36,F$3)</f>
        <v>0</v>
      </c>
      <c r="G36" s="215">
        <f>+INDEX('年間計画（月別）'!$M$38:$S$68,'年間計画（曜日別）'!C36,G$3)</f>
        <v>0</v>
      </c>
      <c r="H36" s="215">
        <f>+INDEX('年間計画（月別）'!$M$38:$S$68,'年間計画（曜日別）'!C36,H$3)</f>
        <v>0</v>
      </c>
      <c r="I36" s="215">
        <f>+INDEX('年間計画（月別）'!$M$38:$S$68,'年間計画（曜日別）'!C36,I$3)</f>
        <v>0</v>
      </c>
      <c r="J36" s="216">
        <f>+INDEX('年間計画（月別）'!$M$38:$S$68,'年間計画（曜日別）'!C36,J$3)</f>
        <v>0</v>
      </c>
      <c r="K36" s="125">
        <v>2</v>
      </c>
      <c r="L36" s="214">
        <f>+INDEX('年間計画（月別）'!$M$38:$S$68,'年間計画（曜日別）'!K36,L$3)</f>
        <v>0</v>
      </c>
      <c r="M36" s="215">
        <f>+INDEX('年間計画（月別）'!$M$38:$S$68,'年間計画（曜日別）'!K36,M$3)</f>
        <v>0</v>
      </c>
      <c r="N36" s="215">
        <f>+INDEX('年間計画（月別）'!$M$38:$S$68,'年間計画（曜日別）'!K36,N$3)</f>
        <v>0</v>
      </c>
      <c r="O36" s="215">
        <f>+INDEX('年間計画（月別）'!$M$38:$S$68,'年間計画（曜日別）'!K36,O$3)</f>
        <v>0</v>
      </c>
      <c r="P36" s="215">
        <f>+INDEX('年間計画（月別）'!$M$38:$S$68,'年間計画（曜日別）'!K36,P$3)</f>
        <v>0</v>
      </c>
      <c r="Q36" s="215">
        <f>+INDEX('年間計画（月別）'!$M$38:$S$68,'年間計画（曜日別）'!K36,Q$3)</f>
        <v>0</v>
      </c>
      <c r="R36" s="216">
        <f>+INDEX('年間計画（月別）'!$M$38:$S$68,'年間計画（曜日別）'!K36,R$3)</f>
        <v>0</v>
      </c>
      <c r="S36" s="125">
        <v>3</v>
      </c>
      <c r="T36" s="214" t="str">
        <f>+INDEX('年間計画（月別）'!$M$38:$S$68,'年間計画（曜日別）'!S36,T$3)</f>
        <v>-</v>
      </c>
      <c r="U36" s="215" t="str">
        <f>+INDEX('年間計画（月別）'!$M$38:$S$68,'年間計画（曜日別）'!S36,U$3)</f>
        <v>-</v>
      </c>
      <c r="V36" s="215" t="str">
        <f>+INDEX('年間計画（月別）'!$M$38:$S$68,'年間計画（曜日別）'!S36,V$3)</f>
        <v>-</v>
      </c>
      <c r="W36" s="215" t="str">
        <f>+INDEX('年間計画（月別）'!$M$38:$S$68,'年間計画（曜日別）'!S36,W$3)</f>
        <v>-</v>
      </c>
      <c r="X36" s="215" t="str">
        <f>+INDEX('年間計画（月別）'!$M$38:$S$68,'年間計画（曜日別）'!S36,X$3)</f>
        <v>-</v>
      </c>
      <c r="Y36" s="215" t="str">
        <f>+INDEX('年間計画（月別）'!$M$38:$S$68,'年間計画（曜日別）'!S36,Y$3)</f>
        <v>-</v>
      </c>
      <c r="Z36" s="216" t="str">
        <f>+INDEX('年間計画（月別）'!$M$38:$S$68,'年間計画（曜日別）'!S36,Z$3)</f>
        <v>-</v>
      </c>
      <c r="AA36" s="125">
        <v>4</v>
      </c>
      <c r="AB36" s="214">
        <f>+INDEX('年間計画（月別）'!$M$38:$S$68,'年間計画（曜日別）'!AA36,AB$3)</f>
        <v>0</v>
      </c>
      <c r="AC36" s="215">
        <f>+INDEX('年間計画（月別）'!$M$38:$S$68,'年間計画（曜日別）'!AA36,AC$3)</f>
        <v>0</v>
      </c>
      <c r="AD36" s="215">
        <f>+INDEX('年間計画（月別）'!$M$38:$S$68,'年間計画（曜日別）'!AA36,AD$3)</f>
        <v>0</v>
      </c>
      <c r="AE36" s="215">
        <f>+INDEX('年間計画（月別）'!$M$38:$S$68,'年間計画（曜日別）'!AA36,AE$3)</f>
        <v>0</v>
      </c>
      <c r="AF36" s="215">
        <f>+INDEX('年間計画（月別）'!$M$38:$S$68,'年間計画（曜日別）'!AA36,AF$3)</f>
        <v>0</v>
      </c>
      <c r="AG36" s="215">
        <f>+INDEX('年間計画（月別）'!$M$38:$S$68,'年間計画（曜日別）'!AA36,AG$3)</f>
        <v>0</v>
      </c>
      <c r="AH36" s="216">
        <f>+INDEX('年間計画（月別）'!$M$38:$S$68,'年間計画（曜日別）'!AA36,AH$3)</f>
        <v>0</v>
      </c>
      <c r="AI36" s="68">
        <v>5</v>
      </c>
      <c r="AJ36" s="214">
        <f>+INDEX('年間計画（月別）'!$M$38:$S$68,'年間計画（曜日別）'!AI36,AJ$3)</f>
        <v>0</v>
      </c>
      <c r="AK36" s="215">
        <f>+INDEX('年間計画（月別）'!$M$38:$S$68,'年間計画（曜日別）'!AI36,AK$3)</f>
        <v>0</v>
      </c>
      <c r="AL36" s="215">
        <f>+INDEX('年間計画（月別）'!$M$38:$S$68,'年間計画（曜日別）'!AI36,AL$3)</f>
        <v>0</v>
      </c>
      <c r="AM36" s="215">
        <f>+INDEX('年間計画（月別）'!$M$38:$S$68,'年間計画（曜日別）'!AI36,AM$3)</f>
        <v>0</v>
      </c>
      <c r="AN36" s="215">
        <f>+INDEX('年間計画（月別）'!$M$38:$S$68,'年間計画（曜日別）'!AI36,AN$3)</f>
        <v>0</v>
      </c>
      <c r="AO36" s="215">
        <f>+INDEX('年間計画（月別）'!$M$38:$S$68,'年間計画（曜日別）'!AI36,AO$3)</f>
        <v>0</v>
      </c>
      <c r="AP36" s="216">
        <f>+INDEX('年間計画（月別）'!$M$38:$S$68,'年間計画（曜日別）'!AI36,AP$3)</f>
        <v>0</v>
      </c>
      <c r="AQ36" s="68">
        <v>6</v>
      </c>
      <c r="AR36" s="214" t="str">
        <f>+INDEX('年間計画（月別）'!$M$38:$S$68,'年間計画（曜日別）'!AQ36,AR$3)</f>
        <v>-</v>
      </c>
      <c r="AS36" s="215" t="str">
        <f>+INDEX('年間計画（月別）'!$M$38:$S$68,'年間計画（曜日別）'!AQ36,AS$3)</f>
        <v>-</v>
      </c>
      <c r="AT36" s="215" t="str">
        <f>+INDEX('年間計画（月別）'!$M$38:$S$68,'年間計画（曜日別）'!AQ36,AT$3)</f>
        <v>-</v>
      </c>
      <c r="AU36" s="215" t="str">
        <f>+INDEX('年間計画（月別）'!$M$38:$S$68,'年間計画（曜日別）'!AQ36,AU$3)</f>
        <v>-</v>
      </c>
      <c r="AV36" s="215" t="str">
        <f>+INDEX('年間計画（月別）'!$M$38:$S$68,'年間計画（曜日別）'!AQ36,AV$3)</f>
        <v>-</v>
      </c>
      <c r="AW36" s="215" t="str">
        <f>+INDEX('年間計画（月別）'!$M$38:$S$68,'年間計画（曜日別）'!AQ36,AW$3)</f>
        <v>-</v>
      </c>
      <c r="AX36" s="216" t="str">
        <f>+INDEX('年間計画（月別）'!$M$38:$S$68,'年間計画（曜日別）'!AQ36,AX$3)</f>
        <v>-</v>
      </c>
      <c r="AY36" s="68">
        <v>7</v>
      </c>
      <c r="AZ36" s="214" t="str">
        <f>+INDEX('年間計画（月別）'!$M$38:$S$68,'年間計画（曜日別）'!AY36,AZ$3)</f>
        <v>-</v>
      </c>
      <c r="BA36" s="215" t="str">
        <f>+INDEX('年間計画（月別）'!$M$38:$S$68,'年間計画（曜日別）'!AY36,BA$3)</f>
        <v>-</v>
      </c>
      <c r="BB36" s="215" t="str">
        <f>+INDEX('年間計画（月別）'!$M$38:$S$68,'年間計画（曜日別）'!AY36,BB$3)</f>
        <v>-</v>
      </c>
      <c r="BC36" s="215" t="str">
        <f>+INDEX('年間計画（月別）'!$M$38:$S$68,'年間計画（曜日別）'!AY36,BC$3)</f>
        <v>-</v>
      </c>
      <c r="BD36" s="215" t="str">
        <f>+INDEX('年間計画（月別）'!$M$38:$S$68,'年間計画（曜日別）'!AY36,BD$3)</f>
        <v>-</v>
      </c>
      <c r="BE36" s="215" t="str">
        <f>+INDEX('年間計画（月別）'!$M$38:$S$68,'年間計画（曜日別）'!AY36,BE$3)</f>
        <v>-</v>
      </c>
      <c r="BF36" s="216" t="str">
        <f>+INDEX('年間計画（月別）'!$M$38:$S$68,'年間計画（曜日別）'!AY36,BF$3)</f>
        <v>-</v>
      </c>
      <c r="BG36" s="217"/>
      <c r="BK36" s="213">
        <f t="shared" si="19"/>
        <v>40486</v>
      </c>
      <c r="BL36" s="25">
        <f t="shared" si="0"/>
        <v>4</v>
      </c>
      <c r="BM36" s="25" t="str">
        <f t="shared" si="20"/>
        <v>木</v>
      </c>
      <c r="BN36" s="213">
        <f t="shared" si="1"/>
        <v>40487</v>
      </c>
      <c r="BO36" s="25">
        <f t="shared" si="2"/>
        <v>5</v>
      </c>
      <c r="BP36" s="25" t="str">
        <f t="shared" si="3"/>
        <v>金</v>
      </c>
      <c r="BQ36" s="213">
        <f t="shared" si="4"/>
        <v>40488</v>
      </c>
      <c r="BR36" s="25">
        <f t="shared" si="5"/>
        <v>6</v>
      </c>
      <c r="BS36" s="25" t="str">
        <f t="shared" si="6"/>
        <v>土</v>
      </c>
      <c r="BT36" s="213">
        <f t="shared" si="7"/>
        <v>40489</v>
      </c>
      <c r="BU36" s="25">
        <f t="shared" si="8"/>
        <v>7</v>
      </c>
      <c r="BV36" s="25" t="str">
        <f t="shared" si="9"/>
        <v>日</v>
      </c>
      <c r="BW36" s="213">
        <f t="shared" si="10"/>
        <v>40490</v>
      </c>
      <c r="BX36" s="25">
        <f t="shared" si="11"/>
        <v>8</v>
      </c>
      <c r="BY36" s="25" t="str">
        <f t="shared" si="12"/>
        <v>月</v>
      </c>
      <c r="BZ36" s="213">
        <f t="shared" si="13"/>
        <v>40491</v>
      </c>
      <c r="CA36" s="25">
        <f t="shared" si="14"/>
        <v>9</v>
      </c>
      <c r="CB36" s="25" t="str">
        <f t="shared" si="15"/>
        <v>火</v>
      </c>
      <c r="CC36" s="213">
        <f t="shared" si="16"/>
        <v>40492</v>
      </c>
      <c r="CD36" s="25">
        <f t="shared" si="17"/>
        <v>10</v>
      </c>
      <c r="CE36" s="25" t="str">
        <f t="shared" si="18"/>
        <v>水</v>
      </c>
    </row>
    <row r="37" spans="1:83" ht="15.75" customHeight="1">
      <c r="A37" s="207">
        <v>11</v>
      </c>
      <c r="B37" s="67">
        <v>33</v>
      </c>
      <c r="C37" s="73">
        <v>8</v>
      </c>
      <c r="D37" s="61">
        <f>+INDEX('年間計画（月別）'!$M$38:$S$68,'年間計画（曜日別）'!C37,D$3)</f>
        <v>0</v>
      </c>
      <c r="E37" s="34">
        <f>+INDEX('年間計画（月別）'!$M$38:$S$68,'年間計画（曜日別）'!C37,E$3)</f>
        <v>0</v>
      </c>
      <c r="F37" s="34">
        <f>+INDEX('年間計画（月別）'!$M$38:$S$68,'年間計画（曜日別）'!C37,F$3)</f>
        <v>0</v>
      </c>
      <c r="G37" s="34">
        <f>+INDEX('年間計画（月別）'!$M$38:$S$68,'年間計画（曜日別）'!C37,G$3)</f>
        <v>0</v>
      </c>
      <c r="H37" s="34">
        <f>+INDEX('年間計画（月別）'!$M$38:$S$68,'年間計画（曜日別）'!C37,H$3)</f>
        <v>0</v>
      </c>
      <c r="I37" s="34">
        <f>+INDEX('年間計画（月別）'!$M$38:$S$68,'年間計画（曜日別）'!C37,I$3)</f>
        <v>0</v>
      </c>
      <c r="J37" s="81">
        <f>+INDEX('年間計画（月別）'!$M$38:$S$68,'年間計画（曜日別）'!C37,J$3)</f>
        <v>0</v>
      </c>
      <c r="K37" s="122">
        <v>9</v>
      </c>
      <c r="L37" s="61">
        <f>+INDEX('年間計画（月別）'!$M$38:$S$68,'年間計画（曜日別）'!K37,L$3)</f>
        <v>0</v>
      </c>
      <c r="M37" s="34">
        <f>+INDEX('年間計画（月別）'!$M$38:$S$68,'年間計画（曜日別）'!K37,M$3)</f>
        <v>0</v>
      </c>
      <c r="N37" s="34">
        <f>+INDEX('年間計画（月別）'!$M$38:$S$68,'年間計画（曜日別）'!K37,N$3)</f>
        <v>0</v>
      </c>
      <c r="O37" s="34">
        <f>+INDEX('年間計画（月別）'!$M$38:$S$68,'年間計画（曜日別）'!K37,O$3)</f>
        <v>0</v>
      </c>
      <c r="P37" s="34">
        <f>+INDEX('年間計画（月別）'!$M$38:$S$68,'年間計画（曜日別）'!K37,P$3)</f>
        <v>0</v>
      </c>
      <c r="Q37" s="34">
        <f>+INDEX('年間計画（月別）'!$M$38:$S$68,'年間計画（曜日別）'!K37,Q$3)</f>
        <v>0</v>
      </c>
      <c r="R37" s="81">
        <f>+INDEX('年間計画（月別）'!$M$38:$S$68,'年間計画（曜日別）'!K37,R$3)</f>
        <v>0</v>
      </c>
      <c r="S37" s="122">
        <v>10</v>
      </c>
      <c r="T37" s="61">
        <f>+INDEX('年間計画（月別）'!$M$38:$S$68,'年間計画（曜日別）'!S37,T$3)</f>
        <v>0</v>
      </c>
      <c r="U37" s="34">
        <f>+INDEX('年間計画（月別）'!$M$38:$S$68,'年間計画（曜日別）'!S37,U$3)</f>
        <v>0</v>
      </c>
      <c r="V37" s="34">
        <f>+INDEX('年間計画（月別）'!$M$38:$S$68,'年間計画（曜日別）'!S37,V$3)</f>
        <v>0</v>
      </c>
      <c r="W37" s="34">
        <f>+INDEX('年間計画（月別）'!$M$38:$S$68,'年間計画（曜日別）'!S37,W$3)</f>
        <v>0</v>
      </c>
      <c r="X37" s="34">
        <f>+INDEX('年間計画（月別）'!$M$38:$S$68,'年間計画（曜日別）'!S37,X$3)</f>
        <v>0</v>
      </c>
      <c r="Y37" s="34">
        <f>+INDEX('年間計画（月別）'!$M$38:$S$68,'年間計画（曜日別）'!S37,Y$3)</f>
        <v>0</v>
      </c>
      <c r="Z37" s="81">
        <f>+INDEX('年間計画（月別）'!$M$38:$S$68,'年間計画（曜日別）'!S37,Z$3)</f>
        <v>0</v>
      </c>
      <c r="AA37" s="122">
        <v>11</v>
      </c>
      <c r="AB37" s="61">
        <f>+INDEX('年間計画（月別）'!$M$38:$S$68,'年間計画（曜日別）'!AA37,AB$3)</f>
        <v>0</v>
      </c>
      <c r="AC37" s="34">
        <f>+INDEX('年間計画（月別）'!$M$38:$S$68,'年間計画（曜日別）'!AA37,AC$3)</f>
        <v>0</v>
      </c>
      <c r="AD37" s="34">
        <f>+INDEX('年間計画（月別）'!$M$38:$S$68,'年間計画（曜日別）'!AA37,AD$3)</f>
        <v>0</v>
      </c>
      <c r="AE37" s="34">
        <f>+INDEX('年間計画（月別）'!$M$38:$S$68,'年間計画（曜日別）'!AA37,AE$3)</f>
        <v>0</v>
      </c>
      <c r="AF37" s="34">
        <f>+INDEX('年間計画（月別）'!$M$38:$S$68,'年間計画（曜日別）'!AA37,AF$3)</f>
        <v>0</v>
      </c>
      <c r="AG37" s="34">
        <f>+INDEX('年間計画（月別）'!$M$38:$S$68,'年間計画（曜日別）'!AA37,AG$3)</f>
        <v>0</v>
      </c>
      <c r="AH37" s="81">
        <f>+INDEX('年間計画（月別）'!$M$38:$S$68,'年間計画（曜日別）'!AA37,AH$3)</f>
        <v>0</v>
      </c>
      <c r="AI37" s="64">
        <v>12</v>
      </c>
      <c r="AJ37" s="61">
        <f>+INDEX('年間計画（月別）'!$M$38:$S$68,'年間計画（曜日別）'!AI37,AJ$3)</f>
        <v>0</v>
      </c>
      <c r="AK37" s="34">
        <f>+INDEX('年間計画（月別）'!$M$38:$S$68,'年間計画（曜日別）'!AI37,AK$3)</f>
        <v>0</v>
      </c>
      <c r="AL37" s="34">
        <f>+INDEX('年間計画（月別）'!$M$38:$S$68,'年間計画（曜日別）'!AI37,AL$3)</f>
        <v>0</v>
      </c>
      <c r="AM37" s="34">
        <f>+INDEX('年間計画（月別）'!$M$38:$S$68,'年間計画（曜日別）'!AI37,AM$3)</f>
        <v>0</v>
      </c>
      <c r="AN37" s="34">
        <f>+INDEX('年間計画（月別）'!$M$38:$S$68,'年間計画（曜日別）'!AI37,AN$3)</f>
        <v>0</v>
      </c>
      <c r="AO37" s="34">
        <f>+INDEX('年間計画（月別）'!$M$38:$S$68,'年間計画（曜日別）'!AI37,AO$3)</f>
        <v>0</v>
      </c>
      <c r="AP37" s="81">
        <f>+INDEX('年間計画（月別）'!$M$38:$S$68,'年間計画（曜日別）'!AI37,AP$3)</f>
        <v>0</v>
      </c>
      <c r="AQ37" s="64">
        <v>13</v>
      </c>
      <c r="AR37" s="61" t="str">
        <f>+INDEX('年間計画（月別）'!$M$38:$S$68,'年間計画（曜日別）'!AQ37,AR$3)</f>
        <v>-</v>
      </c>
      <c r="AS37" s="34" t="str">
        <f>+INDEX('年間計画（月別）'!$M$38:$S$68,'年間計画（曜日別）'!AQ37,AS$3)</f>
        <v>-</v>
      </c>
      <c r="AT37" s="34" t="str">
        <f>+INDEX('年間計画（月別）'!$M$38:$S$68,'年間計画（曜日別）'!AQ37,AT$3)</f>
        <v>-</v>
      </c>
      <c r="AU37" s="34" t="str">
        <f>+INDEX('年間計画（月別）'!$M$38:$S$68,'年間計画（曜日別）'!AQ37,AU$3)</f>
        <v>-</v>
      </c>
      <c r="AV37" s="34" t="str">
        <f>+INDEX('年間計画（月別）'!$M$38:$S$68,'年間計画（曜日別）'!AQ37,AV$3)</f>
        <v>-</v>
      </c>
      <c r="AW37" s="34" t="str">
        <f>+INDEX('年間計画（月別）'!$M$38:$S$68,'年間計画（曜日別）'!AQ37,AW$3)</f>
        <v>-</v>
      </c>
      <c r="AX37" s="81" t="str">
        <f>+INDEX('年間計画（月別）'!$M$38:$S$68,'年間計画（曜日別）'!AQ37,AX$3)</f>
        <v>-</v>
      </c>
      <c r="AY37" s="64">
        <v>14</v>
      </c>
      <c r="AZ37" s="61" t="str">
        <f>+INDEX('年間計画（月別）'!$M$38:$S$68,'年間計画（曜日別）'!AY37,AZ$3)</f>
        <v>-</v>
      </c>
      <c r="BA37" s="34" t="str">
        <f>+INDEX('年間計画（月別）'!$M$38:$S$68,'年間計画（曜日別）'!AY37,BA$3)</f>
        <v>-</v>
      </c>
      <c r="BB37" s="34" t="str">
        <f>+INDEX('年間計画（月別）'!$M$38:$S$68,'年間計画（曜日別）'!AY37,BB$3)</f>
        <v>-</v>
      </c>
      <c r="BC37" s="34" t="str">
        <f>+INDEX('年間計画（月別）'!$M$38:$S$68,'年間計画（曜日別）'!AY37,BC$3)</f>
        <v>-</v>
      </c>
      <c r="BD37" s="34" t="str">
        <f>+INDEX('年間計画（月別）'!$M$38:$S$68,'年間計画（曜日別）'!AY37,BD$3)</f>
        <v>-</v>
      </c>
      <c r="BE37" s="34" t="str">
        <f>+INDEX('年間計画（月別）'!$M$38:$S$68,'年間計画（曜日別）'!AY37,BE$3)</f>
        <v>-</v>
      </c>
      <c r="BF37" s="81" t="str">
        <f>+INDEX('年間計画（月別）'!$M$38:$S$68,'年間計画（曜日別）'!AY37,BF$3)</f>
        <v>-</v>
      </c>
      <c r="BG37" s="188"/>
      <c r="BK37" s="213">
        <f t="shared" si="19"/>
        <v>40493</v>
      </c>
      <c r="BL37" s="25">
        <f t="shared" si="0"/>
        <v>11</v>
      </c>
      <c r="BM37" s="25" t="str">
        <f t="shared" si="20"/>
        <v>木</v>
      </c>
      <c r="BN37" s="213">
        <f t="shared" si="1"/>
        <v>40494</v>
      </c>
      <c r="BO37" s="25">
        <f t="shared" si="2"/>
        <v>12</v>
      </c>
      <c r="BP37" s="25" t="str">
        <f t="shared" si="3"/>
        <v>金</v>
      </c>
      <c r="BQ37" s="213">
        <f t="shared" si="4"/>
        <v>40495</v>
      </c>
      <c r="BR37" s="25">
        <f t="shared" si="5"/>
        <v>13</v>
      </c>
      <c r="BS37" s="25" t="str">
        <f t="shared" si="6"/>
        <v>土</v>
      </c>
      <c r="BT37" s="213">
        <f t="shared" si="7"/>
        <v>40496</v>
      </c>
      <c r="BU37" s="25">
        <f t="shared" si="8"/>
        <v>14</v>
      </c>
      <c r="BV37" s="25" t="str">
        <f t="shared" si="9"/>
        <v>日</v>
      </c>
      <c r="BW37" s="213">
        <f t="shared" si="10"/>
        <v>40497</v>
      </c>
      <c r="BX37" s="25">
        <f t="shared" si="11"/>
        <v>15</v>
      </c>
      <c r="BY37" s="25" t="str">
        <f t="shared" si="12"/>
        <v>月</v>
      </c>
      <c r="BZ37" s="213">
        <f t="shared" si="13"/>
        <v>40498</v>
      </c>
      <c r="CA37" s="25">
        <f t="shared" si="14"/>
        <v>16</v>
      </c>
      <c r="CB37" s="25" t="str">
        <f t="shared" si="15"/>
        <v>火</v>
      </c>
      <c r="CC37" s="213">
        <f t="shared" si="16"/>
        <v>40499</v>
      </c>
      <c r="CD37" s="25">
        <f t="shared" si="17"/>
        <v>17</v>
      </c>
      <c r="CE37" s="25" t="str">
        <f t="shared" si="18"/>
        <v>水</v>
      </c>
    </row>
    <row r="38" spans="1:83" ht="15.75" customHeight="1">
      <c r="A38" s="207" t="s">
        <v>358</v>
      </c>
      <c r="B38" s="62">
        <v>34</v>
      </c>
      <c r="C38" s="73">
        <v>15</v>
      </c>
      <c r="D38" s="61">
        <f>+INDEX('年間計画（月別）'!$M$38:$S$68,'年間計画（曜日別）'!C38,D$3)</f>
        <v>0</v>
      </c>
      <c r="E38" s="34">
        <f>+INDEX('年間計画（月別）'!$M$38:$S$68,'年間計画（曜日別）'!C38,E$3)</f>
        <v>0</v>
      </c>
      <c r="F38" s="34">
        <f>+INDEX('年間計画（月別）'!$M$38:$S$68,'年間計画（曜日別）'!C38,F$3)</f>
        <v>0</v>
      </c>
      <c r="G38" s="34">
        <f>+INDEX('年間計画（月別）'!$M$38:$S$68,'年間計画（曜日別）'!C38,G$3)</f>
        <v>0</v>
      </c>
      <c r="H38" s="34">
        <f>+INDEX('年間計画（月別）'!$M$38:$S$68,'年間計画（曜日別）'!C38,H$3)</f>
        <v>0</v>
      </c>
      <c r="I38" s="34">
        <f>+INDEX('年間計画（月別）'!$M$38:$S$68,'年間計画（曜日別）'!C38,I$3)</f>
        <v>0</v>
      </c>
      <c r="J38" s="81">
        <f>+INDEX('年間計画（月別）'!$M$38:$S$68,'年間計画（曜日別）'!C38,J$3)</f>
        <v>0</v>
      </c>
      <c r="K38" s="122">
        <v>16</v>
      </c>
      <c r="L38" s="61">
        <f>+INDEX('年間計画（月別）'!$M$38:$S$68,'年間計画（曜日別）'!K38,L$3)</f>
        <v>0</v>
      </c>
      <c r="M38" s="34">
        <f>+INDEX('年間計画（月別）'!$M$38:$S$68,'年間計画（曜日別）'!K38,M$3)</f>
        <v>0</v>
      </c>
      <c r="N38" s="34">
        <f>+INDEX('年間計画（月別）'!$M$38:$S$68,'年間計画（曜日別）'!K38,N$3)</f>
        <v>0</v>
      </c>
      <c r="O38" s="34">
        <f>+INDEX('年間計画（月別）'!$M$38:$S$68,'年間計画（曜日別）'!K38,O$3)</f>
        <v>0</v>
      </c>
      <c r="P38" s="34">
        <f>+INDEX('年間計画（月別）'!$M$38:$S$68,'年間計画（曜日別）'!K38,P$3)</f>
        <v>0</v>
      </c>
      <c r="Q38" s="34">
        <f>+INDEX('年間計画（月別）'!$M$38:$S$68,'年間計画（曜日別）'!K38,Q$3)</f>
        <v>0</v>
      </c>
      <c r="R38" s="81">
        <f>+INDEX('年間計画（月別）'!$M$38:$S$68,'年間計画（曜日別）'!K38,R$3)</f>
        <v>0</v>
      </c>
      <c r="S38" s="122">
        <v>17</v>
      </c>
      <c r="T38" s="61">
        <f>+INDEX('年間計画（月別）'!$M$38:$S$68,'年間計画（曜日別）'!S38,T$3)</f>
        <v>0</v>
      </c>
      <c r="U38" s="34">
        <f>+INDEX('年間計画（月別）'!$M$38:$S$68,'年間計画（曜日別）'!S38,U$3)</f>
        <v>0</v>
      </c>
      <c r="V38" s="34">
        <f>+INDEX('年間計画（月別）'!$M$38:$S$68,'年間計画（曜日別）'!S38,V$3)</f>
        <v>0</v>
      </c>
      <c r="W38" s="34">
        <f>+INDEX('年間計画（月別）'!$M$38:$S$68,'年間計画（曜日別）'!S38,W$3)</f>
        <v>0</v>
      </c>
      <c r="X38" s="34">
        <f>+INDEX('年間計画（月別）'!$M$38:$S$68,'年間計画（曜日別）'!S38,X$3)</f>
        <v>0</v>
      </c>
      <c r="Y38" s="34">
        <f>+INDEX('年間計画（月別）'!$M$38:$S$68,'年間計画（曜日別）'!S38,Y$3)</f>
        <v>0</v>
      </c>
      <c r="Z38" s="81">
        <f>+INDEX('年間計画（月別）'!$M$38:$S$68,'年間計画（曜日別）'!S38,Z$3)</f>
        <v>0</v>
      </c>
      <c r="AA38" s="122">
        <v>18</v>
      </c>
      <c r="AB38" s="61">
        <f>+INDEX('年間計画（月別）'!$M$38:$S$68,'年間計画（曜日別）'!AA38,AB$3)</f>
        <v>0</v>
      </c>
      <c r="AC38" s="34">
        <f>+INDEX('年間計画（月別）'!$M$38:$S$68,'年間計画（曜日別）'!AA38,AC$3)</f>
        <v>0</v>
      </c>
      <c r="AD38" s="34">
        <f>+INDEX('年間計画（月別）'!$M$38:$S$68,'年間計画（曜日別）'!AA38,AD$3)</f>
        <v>0</v>
      </c>
      <c r="AE38" s="34">
        <f>+INDEX('年間計画（月別）'!$M$38:$S$68,'年間計画（曜日別）'!AA38,AE$3)</f>
        <v>0</v>
      </c>
      <c r="AF38" s="34">
        <f>+INDEX('年間計画（月別）'!$M$38:$S$68,'年間計画（曜日別）'!AA38,AF$3)</f>
        <v>0</v>
      </c>
      <c r="AG38" s="34">
        <f>+INDEX('年間計画（月別）'!$M$38:$S$68,'年間計画（曜日別）'!AA38,AG$3)</f>
        <v>0</v>
      </c>
      <c r="AH38" s="81">
        <f>+INDEX('年間計画（月別）'!$M$38:$S$68,'年間計画（曜日別）'!AA38,AH$3)</f>
        <v>0</v>
      </c>
      <c r="AI38" s="64">
        <v>19</v>
      </c>
      <c r="AJ38" s="61">
        <f>+INDEX('年間計画（月別）'!$M$38:$S$68,'年間計画（曜日別）'!AI38,AJ$3)</f>
        <v>0</v>
      </c>
      <c r="AK38" s="34">
        <f>+INDEX('年間計画（月別）'!$M$38:$S$68,'年間計画（曜日別）'!AI38,AK$3)</f>
        <v>0</v>
      </c>
      <c r="AL38" s="34">
        <f>+INDEX('年間計画（月別）'!$M$38:$S$68,'年間計画（曜日別）'!AI38,AL$3)</f>
        <v>0</v>
      </c>
      <c r="AM38" s="34">
        <f>+INDEX('年間計画（月別）'!$M$38:$S$68,'年間計画（曜日別）'!AI38,AM$3)</f>
        <v>0</v>
      </c>
      <c r="AN38" s="34">
        <f>+INDEX('年間計画（月別）'!$M$38:$S$68,'年間計画（曜日別）'!AI38,AN$3)</f>
        <v>0</v>
      </c>
      <c r="AO38" s="34">
        <f>+INDEX('年間計画（月別）'!$M$38:$S$68,'年間計画（曜日別）'!AI38,AO$3)</f>
        <v>0</v>
      </c>
      <c r="AP38" s="81">
        <f>+INDEX('年間計画（月別）'!$M$38:$S$68,'年間計画（曜日別）'!AI38,AP$3)</f>
        <v>0</v>
      </c>
      <c r="AQ38" s="64">
        <v>20</v>
      </c>
      <c r="AR38" s="61" t="str">
        <f>+INDEX('年間計画（月別）'!$M$38:$S$68,'年間計画（曜日別）'!AQ38,AR$3)</f>
        <v>-</v>
      </c>
      <c r="AS38" s="34" t="str">
        <f>+INDEX('年間計画（月別）'!$M$38:$S$68,'年間計画（曜日別）'!AQ38,AS$3)</f>
        <v>-</v>
      </c>
      <c r="AT38" s="34" t="str">
        <f>+INDEX('年間計画（月別）'!$M$38:$S$68,'年間計画（曜日別）'!AQ38,AT$3)</f>
        <v>-</v>
      </c>
      <c r="AU38" s="34" t="str">
        <f>+INDEX('年間計画（月別）'!$M$38:$S$68,'年間計画（曜日別）'!AQ38,AU$3)</f>
        <v>-</v>
      </c>
      <c r="AV38" s="34" t="str">
        <f>+INDEX('年間計画（月別）'!$M$38:$S$68,'年間計画（曜日別）'!AQ38,AV$3)</f>
        <v>-</v>
      </c>
      <c r="AW38" s="34" t="str">
        <f>+INDEX('年間計画（月別）'!$M$38:$S$68,'年間計画（曜日別）'!AQ38,AW$3)</f>
        <v>-</v>
      </c>
      <c r="AX38" s="81" t="str">
        <f>+INDEX('年間計画（月別）'!$M$38:$S$68,'年間計画（曜日別）'!AQ38,AX$3)</f>
        <v>-</v>
      </c>
      <c r="AY38" s="64">
        <v>21</v>
      </c>
      <c r="AZ38" s="61" t="str">
        <f>+INDEX('年間計画（月別）'!$M$38:$S$68,'年間計画（曜日別）'!AY38,AZ$3)</f>
        <v>-</v>
      </c>
      <c r="BA38" s="34" t="str">
        <f>+INDEX('年間計画（月別）'!$M$38:$S$68,'年間計画（曜日別）'!AY38,BA$3)</f>
        <v>-</v>
      </c>
      <c r="BB38" s="34" t="str">
        <f>+INDEX('年間計画（月別）'!$M$38:$S$68,'年間計画（曜日別）'!AY38,BB$3)</f>
        <v>-</v>
      </c>
      <c r="BC38" s="34" t="str">
        <f>+INDEX('年間計画（月別）'!$M$38:$S$68,'年間計画（曜日別）'!AY38,BC$3)</f>
        <v>-</v>
      </c>
      <c r="BD38" s="34" t="str">
        <f>+INDEX('年間計画（月別）'!$M$38:$S$68,'年間計画（曜日別）'!AY38,BD$3)</f>
        <v>-</v>
      </c>
      <c r="BE38" s="34" t="str">
        <f>+INDEX('年間計画（月別）'!$M$38:$S$68,'年間計画（曜日別）'!AY38,BE$3)</f>
        <v>-</v>
      </c>
      <c r="BF38" s="81" t="str">
        <f>+INDEX('年間計画（月別）'!$M$38:$S$68,'年間計画（曜日別）'!AY38,BF$3)</f>
        <v>-</v>
      </c>
      <c r="BG38" s="188"/>
      <c r="BK38" s="213">
        <f t="shared" si="19"/>
        <v>40500</v>
      </c>
      <c r="BL38" s="25">
        <f t="shared" si="0"/>
        <v>18</v>
      </c>
      <c r="BM38" s="25" t="str">
        <f t="shared" si="20"/>
        <v>木</v>
      </c>
      <c r="BN38" s="213">
        <f t="shared" si="1"/>
        <v>40501</v>
      </c>
      <c r="BO38" s="25">
        <f t="shared" si="2"/>
        <v>19</v>
      </c>
      <c r="BP38" s="25" t="str">
        <f t="shared" si="3"/>
        <v>金</v>
      </c>
      <c r="BQ38" s="213">
        <f t="shared" si="4"/>
        <v>40502</v>
      </c>
      <c r="BR38" s="25">
        <f t="shared" si="5"/>
        <v>20</v>
      </c>
      <c r="BS38" s="25" t="str">
        <f t="shared" si="6"/>
        <v>土</v>
      </c>
      <c r="BT38" s="213">
        <f t="shared" si="7"/>
        <v>40503</v>
      </c>
      <c r="BU38" s="25">
        <f t="shared" si="8"/>
        <v>21</v>
      </c>
      <c r="BV38" s="25" t="str">
        <f t="shared" si="9"/>
        <v>日</v>
      </c>
      <c r="BW38" s="213">
        <f t="shared" si="10"/>
        <v>40504</v>
      </c>
      <c r="BX38" s="25">
        <f t="shared" si="11"/>
        <v>22</v>
      </c>
      <c r="BY38" s="25" t="str">
        <f t="shared" si="12"/>
        <v>月</v>
      </c>
      <c r="BZ38" s="213">
        <f t="shared" si="13"/>
        <v>40505</v>
      </c>
      <c r="CA38" s="25">
        <f t="shared" si="14"/>
        <v>23</v>
      </c>
      <c r="CB38" s="25" t="str">
        <f t="shared" si="15"/>
        <v>火</v>
      </c>
      <c r="CC38" s="213">
        <f t="shared" si="16"/>
        <v>40506</v>
      </c>
      <c r="CD38" s="25">
        <f t="shared" si="17"/>
        <v>24</v>
      </c>
      <c r="CE38" s="25" t="str">
        <f t="shared" si="18"/>
        <v>水</v>
      </c>
    </row>
    <row r="39" spans="1:83" ht="15.75" customHeight="1" thickBot="1">
      <c r="A39" s="207"/>
      <c r="B39" s="67">
        <v>35</v>
      </c>
      <c r="C39" s="73">
        <v>22</v>
      </c>
      <c r="D39" s="61">
        <f>+INDEX('年間計画（月別）'!$M$38:$S$68,'年間計画（曜日別）'!C39,D$3)</f>
        <v>0</v>
      </c>
      <c r="E39" s="34">
        <f>+INDEX('年間計画（月別）'!$M$38:$S$68,'年間計画（曜日別）'!C39,E$3)</f>
        <v>0</v>
      </c>
      <c r="F39" s="34">
        <f>+INDEX('年間計画（月別）'!$M$38:$S$68,'年間計画（曜日別）'!C39,F$3)</f>
        <v>0</v>
      </c>
      <c r="G39" s="34">
        <f>+INDEX('年間計画（月別）'!$M$38:$S$68,'年間計画（曜日別）'!C39,G$3)</f>
        <v>0</v>
      </c>
      <c r="H39" s="34">
        <f>+INDEX('年間計画（月別）'!$M$38:$S$68,'年間計画（曜日別）'!C39,H$3)</f>
        <v>0</v>
      </c>
      <c r="I39" s="34">
        <f>+INDEX('年間計画（月別）'!$M$38:$S$68,'年間計画（曜日別）'!C39,I$3)</f>
        <v>0</v>
      </c>
      <c r="J39" s="81">
        <f>+INDEX('年間計画（月別）'!$M$38:$S$68,'年間計画（曜日別）'!C39,J$3)</f>
        <v>0</v>
      </c>
      <c r="K39" s="122">
        <v>23</v>
      </c>
      <c r="L39" s="61" t="str">
        <f>+INDEX('年間計画（月別）'!$M$38:$S$68,'年間計画（曜日別）'!K39,L$3)</f>
        <v>-</v>
      </c>
      <c r="M39" s="34" t="str">
        <f>+INDEX('年間計画（月別）'!$M$38:$S$68,'年間計画（曜日別）'!K39,M$3)</f>
        <v>-</v>
      </c>
      <c r="N39" s="34" t="str">
        <f>+INDEX('年間計画（月別）'!$M$38:$S$68,'年間計画（曜日別）'!K39,N$3)</f>
        <v>-</v>
      </c>
      <c r="O39" s="34" t="str">
        <f>+INDEX('年間計画（月別）'!$M$38:$S$68,'年間計画（曜日別）'!K39,O$3)</f>
        <v>-</v>
      </c>
      <c r="P39" s="34" t="str">
        <f>+INDEX('年間計画（月別）'!$M$38:$S$68,'年間計画（曜日別）'!K39,P$3)</f>
        <v>-</v>
      </c>
      <c r="Q39" s="34" t="str">
        <f>+INDEX('年間計画（月別）'!$M$38:$S$68,'年間計画（曜日別）'!K39,Q$3)</f>
        <v>-</v>
      </c>
      <c r="R39" s="81" t="str">
        <f>+INDEX('年間計画（月別）'!$M$38:$S$68,'年間計画（曜日別）'!K39,R$3)</f>
        <v>-</v>
      </c>
      <c r="S39" s="220">
        <v>24</v>
      </c>
      <c r="T39" s="41">
        <f>+INDEX('年間計画（月別）'!$M$38:$S$68,'年間計画（曜日別）'!S39,T$3)</f>
        <v>0</v>
      </c>
      <c r="U39" s="7">
        <f>+INDEX('年間計画（月別）'!$M$38:$S$68,'年間計画（曜日別）'!S39,U$3)</f>
        <v>0</v>
      </c>
      <c r="V39" s="7">
        <f>+INDEX('年間計画（月別）'!$M$38:$S$68,'年間計画（曜日別）'!S39,V$3)</f>
        <v>0</v>
      </c>
      <c r="W39" s="7">
        <f>+INDEX('年間計画（月別）'!$M$38:$S$68,'年間計画（曜日別）'!S39,W$3)</f>
        <v>0</v>
      </c>
      <c r="X39" s="7">
        <f>+INDEX('年間計画（月別）'!$M$38:$S$68,'年間計画（曜日別）'!S39,X$3)</f>
        <v>0</v>
      </c>
      <c r="Y39" s="7">
        <f>+INDEX('年間計画（月別）'!$M$38:$S$68,'年間計画（曜日別）'!S39,Y$3)</f>
        <v>0</v>
      </c>
      <c r="Z39" s="42">
        <f>+INDEX('年間計画（月別）'!$M$38:$S$68,'年間計画（曜日別）'!S39,Z$3)</f>
        <v>0</v>
      </c>
      <c r="AA39" s="211">
        <v>25</v>
      </c>
      <c r="AB39" s="41">
        <f>+INDEX('年間計画（月別）'!$M$38:$S$68,'年間計画（曜日別）'!AA39,AB$3)</f>
        <v>0</v>
      </c>
      <c r="AC39" s="7">
        <f>+INDEX('年間計画（月別）'!$M$38:$S$68,'年間計画（曜日別）'!AA39,AC$3)</f>
        <v>0</v>
      </c>
      <c r="AD39" s="7">
        <f>+INDEX('年間計画（月別）'!$M$38:$S$68,'年間計画（曜日別）'!AA39,AD$3)</f>
        <v>0</v>
      </c>
      <c r="AE39" s="7">
        <f>+INDEX('年間計画（月別）'!$M$38:$S$68,'年間計画（曜日別）'!AA39,AE$3)</f>
        <v>0</v>
      </c>
      <c r="AF39" s="7">
        <f>+INDEX('年間計画（月別）'!$M$38:$S$68,'年間計画（曜日別）'!AA39,AF$3)</f>
        <v>0</v>
      </c>
      <c r="AG39" s="7">
        <f>+INDEX('年間計画（月別）'!$M$38:$S$68,'年間計画（曜日別）'!AA39,AG$3)</f>
        <v>0</v>
      </c>
      <c r="AH39" s="42">
        <f>+INDEX('年間計画（月別）'!$M$38:$S$68,'年間計画（曜日別）'!AA39,AH$3)</f>
        <v>0</v>
      </c>
      <c r="AI39" s="197">
        <v>26</v>
      </c>
      <c r="AJ39" s="41">
        <f>+INDEX('年間計画（月別）'!$M$38:$S$68,'年間計画（曜日別）'!AI39,AJ$3)</f>
        <v>0</v>
      </c>
      <c r="AK39" s="7">
        <f>+INDEX('年間計画（月別）'!$M$38:$S$68,'年間計画（曜日別）'!AI39,AK$3)</f>
        <v>0</v>
      </c>
      <c r="AL39" s="7">
        <f>+INDEX('年間計画（月別）'!$M$38:$S$68,'年間計画（曜日別）'!AI39,AL$3)</f>
        <v>0</v>
      </c>
      <c r="AM39" s="7">
        <f>+INDEX('年間計画（月別）'!$M$38:$S$68,'年間計画（曜日別）'!AI39,AM$3)</f>
        <v>0</v>
      </c>
      <c r="AN39" s="7">
        <f>+INDEX('年間計画（月別）'!$M$38:$S$68,'年間計画（曜日別）'!AI39,AN$3)</f>
        <v>0</v>
      </c>
      <c r="AO39" s="7">
        <f>+INDEX('年間計画（月別）'!$M$38:$S$68,'年間計画（曜日別）'!AI39,AO$3)</f>
        <v>0</v>
      </c>
      <c r="AP39" s="42">
        <f>+INDEX('年間計画（月別）'!$M$38:$S$68,'年間計画（曜日別）'!AI39,AP$3)</f>
        <v>0</v>
      </c>
      <c r="AQ39" s="197">
        <v>27</v>
      </c>
      <c r="AR39" s="41" t="str">
        <f>+INDEX('年間計画（月別）'!$M$38:$S$68,'年間計画（曜日別）'!AQ39,AR$3)</f>
        <v>-</v>
      </c>
      <c r="AS39" s="7" t="str">
        <f>+INDEX('年間計画（月別）'!$M$38:$S$68,'年間計画（曜日別）'!AQ39,AS$3)</f>
        <v>-</v>
      </c>
      <c r="AT39" s="7" t="str">
        <f>+INDEX('年間計画（月別）'!$M$38:$S$68,'年間計画（曜日別）'!AQ39,AT$3)</f>
        <v>-</v>
      </c>
      <c r="AU39" s="7" t="str">
        <f>+INDEX('年間計画（月別）'!$M$38:$S$68,'年間計画（曜日別）'!AQ39,AU$3)</f>
        <v>-</v>
      </c>
      <c r="AV39" s="7" t="str">
        <f>+INDEX('年間計画（月別）'!$M$38:$S$68,'年間計画（曜日別）'!AQ39,AV$3)</f>
        <v>-</v>
      </c>
      <c r="AW39" s="7" t="str">
        <f>+INDEX('年間計画（月別）'!$M$38:$S$68,'年間計画（曜日別）'!AQ39,AW$3)</f>
        <v>-</v>
      </c>
      <c r="AX39" s="42" t="str">
        <f>+INDEX('年間計画（月別）'!$M$38:$S$68,'年間計画（曜日別）'!AQ39,AX$3)</f>
        <v>-</v>
      </c>
      <c r="AY39" s="197">
        <v>28</v>
      </c>
      <c r="AZ39" s="41" t="str">
        <f>+INDEX('年間計画（月別）'!$M$38:$S$68,'年間計画（曜日別）'!AY39,AZ$3)</f>
        <v>-</v>
      </c>
      <c r="BA39" s="7" t="str">
        <f>+INDEX('年間計画（月別）'!$M$38:$S$68,'年間計画（曜日別）'!AY39,BA$3)</f>
        <v>-</v>
      </c>
      <c r="BB39" s="7" t="str">
        <f>+INDEX('年間計画（月別）'!$M$38:$S$68,'年間計画（曜日別）'!AY39,BB$3)</f>
        <v>-</v>
      </c>
      <c r="BC39" s="7" t="str">
        <f>+INDEX('年間計画（月別）'!$M$38:$S$68,'年間計画（曜日別）'!AY39,BC$3)</f>
        <v>-</v>
      </c>
      <c r="BD39" s="7" t="str">
        <f>+INDEX('年間計画（月別）'!$M$38:$S$68,'年間計画（曜日別）'!AY39,BD$3)</f>
        <v>-</v>
      </c>
      <c r="BE39" s="7" t="str">
        <f>+INDEX('年間計画（月別）'!$M$38:$S$68,'年間計画（曜日別）'!AY39,BE$3)</f>
        <v>-</v>
      </c>
      <c r="BF39" s="42" t="str">
        <f>+INDEX('年間計画（月別）'!$M$38:$S$68,'年間計画（曜日別）'!AY39,BF$3)</f>
        <v>-</v>
      </c>
      <c r="BG39" s="218"/>
      <c r="BK39" s="213">
        <f t="shared" si="19"/>
        <v>40507</v>
      </c>
      <c r="BL39" s="25">
        <f t="shared" si="0"/>
        <v>25</v>
      </c>
      <c r="BM39" s="25" t="str">
        <f t="shared" si="20"/>
        <v>木</v>
      </c>
      <c r="BN39" s="213">
        <f t="shared" si="1"/>
        <v>40508</v>
      </c>
      <c r="BO39" s="25">
        <f t="shared" si="2"/>
        <v>26</v>
      </c>
      <c r="BP39" s="25" t="str">
        <f t="shared" si="3"/>
        <v>金</v>
      </c>
      <c r="BQ39" s="213">
        <f t="shared" si="4"/>
        <v>40509</v>
      </c>
      <c r="BR39" s="25">
        <f t="shared" si="5"/>
        <v>27</v>
      </c>
      <c r="BS39" s="25" t="str">
        <f t="shared" si="6"/>
        <v>土</v>
      </c>
      <c r="BT39" s="213">
        <f t="shared" si="7"/>
        <v>40510</v>
      </c>
      <c r="BU39" s="25">
        <f t="shared" si="8"/>
        <v>28</v>
      </c>
      <c r="BV39" s="25" t="str">
        <f t="shared" si="9"/>
        <v>日</v>
      </c>
      <c r="BW39" s="213">
        <f t="shared" si="10"/>
        <v>40511</v>
      </c>
      <c r="BX39" s="25">
        <f t="shared" si="11"/>
        <v>29</v>
      </c>
      <c r="BY39" s="25" t="str">
        <f t="shared" si="12"/>
        <v>月</v>
      </c>
      <c r="BZ39" s="213">
        <f t="shared" si="13"/>
        <v>40512</v>
      </c>
      <c r="CA39" s="25">
        <f t="shared" si="14"/>
        <v>30</v>
      </c>
      <c r="CB39" s="25" t="str">
        <f t="shared" si="15"/>
        <v>火</v>
      </c>
      <c r="CC39" s="213">
        <f t="shared" si="16"/>
        <v>40513</v>
      </c>
      <c r="CD39" s="25">
        <f t="shared" si="17"/>
        <v>1</v>
      </c>
      <c r="CE39" s="25" t="str">
        <f t="shared" si="18"/>
        <v>水</v>
      </c>
    </row>
    <row r="40" spans="1:83" ht="15.75" customHeight="1" thickBot="1">
      <c r="A40" s="208"/>
      <c r="B40" s="66">
        <v>36</v>
      </c>
      <c r="C40" s="220">
        <v>29</v>
      </c>
      <c r="D40" s="41">
        <f>+INDEX('年間計画（月別）'!$M$38:$S$68,'年間計画（曜日別）'!C40,D$3)</f>
        <v>0</v>
      </c>
      <c r="E40" s="7">
        <f>+INDEX('年間計画（月別）'!$M$38:$S$68,'年間計画（曜日別）'!C40,E$3)</f>
        <v>0</v>
      </c>
      <c r="F40" s="7">
        <f>+INDEX('年間計画（月別）'!$M$38:$S$68,'年間計画（曜日別）'!C40,F$3)</f>
        <v>0</v>
      </c>
      <c r="G40" s="7">
        <f>+INDEX('年間計画（月別）'!$M$38:$S$68,'年間計画（曜日別）'!C40,G$3)</f>
        <v>0</v>
      </c>
      <c r="H40" s="7">
        <f>+INDEX('年間計画（月別）'!$M$38:$S$68,'年間計画（曜日別）'!C40,H$3)</f>
        <v>0</v>
      </c>
      <c r="I40" s="7">
        <f>+INDEX('年間計画（月別）'!$M$38:$S$68,'年間計画（曜日別）'!C40,I$3)</f>
        <v>0</v>
      </c>
      <c r="J40" s="42">
        <f>+INDEX('年間計画（月別）'!$M$38:$S$68,'年間計画（曜日別）'!C40,J$3)</f>
        <v>0</v>
      </c>
      <c r="K40" s="211">
        <v>30</v>
      </c>
      <c r="L40" s="41">
        <f>+INDEX('年間計画（月別）'!$M$38:$S$68,'年間計画（曜日別）'!K40,L$3)</f>
        <v>0</v>
      </c>
      <c r="M40" s="7">
        <f>+INDEX('年間計画（月別）'!$M$38:$S$68,'年間計画（曜日別）'!K40,M$3)</f>
        <v>0</v>
      </c>
      <c r="N40" s="7">
        <f>+INDEX('年間計画（月別）'!$M$38:$S$68,'年間計画（曜日別）'!K40,N$3)</f>
        <v>0</v>
      </c>
      <c r="O40" s="7">
        <f>+INDEX('年間計画（月別）'!$M$38:$S$68,'年間計画（曜日別）'!K40,O$3)</f>
        <v>0</v>
      </c>
      <c r="P40" s="7">
        <f>+INDEX('年間計画（月別）'!$M$38:$S$68,'年間計画（曜日別）'!K40,P$3)</f>
        <v>0</v>
      </c>
      <c r="Q40" s="7">
        <f>+INDEX('年間計画（月別）'!$M$38:$S$68,'年間計画（曜日別）'!K40,Q$3)</f>
        <v>0</v>
      </c>
      <c r="R40" s="42">
        <f>+INDEX('年間計画（月別）'!$M$38:$S$68,'年間計画（曜日別）'!K40,R$3)</f>
        <v>0</v>
      </c>
      <c r="S40" s="125">
        <v>1</v>
      </c>
      <c r="T40" s="214">
        <f>+INDEX('年間計画（月別）'!$W$38:$AC$68,'年間計画（曜日別）'!S40,T$3)</f>
        <v>0</v>
      </c>
      <c r="U40" s="215">
        <f>+INDEX('年間計画（月別）'!$W$38:$AC$68,'年間計画（曜日別）'!S40,U$3)</f>
        <v>0</v>
      </c>
      <c r="V40" s="215">
        <f>+INDEX('年間計画（月別）'!$W$38:$AC$68,'年間計画（曜日別）'!S40,V$3)</f>
        <v>0</v>
      </c>
      <c r="W40" s="215">
        <f>+INDEX('年間計画（月別）'!$W$38:$AC$68,'年間計画（曜日別）'!S40,W$3)</f>
        <v>0</v>
      </c>
      <c r="X40" s="215">
        <f>+INDEX('年間計画（月別）'!$W$38:$AC$68,'年間計画（曜日別）'!S40,X$3)</f>
        <v>0</v>
      </c>
      <c r="Y40" s="215">
        <f>+INDEX('年間計画（月別）'!$W$38:$AC$68,'年間計画（曜日別）'!S40,Y$3)</f>
        <v>0</v>
      </c>
      <c r="Z40" s="216">
        <f>+INDEX('年間計画（月別）'!$W$38:$AC$68,'年間計画（曜日別）'!S40,Z$3)</f>
        <v>0</v>
      </c>
      <c r="AA40" s="125">
        <v>2</v>
      </c>
      <c r="AB40" s="214">
        <f>+INDEX('年間計画（月別）'!$W$38:$AC$68,'年間計画（曜日別）'!AA40,AB$3)</f>
        <v>0</v>
      </c>
      <c r="AC40" s="215">
        <f>+INDEX('年間計画（月別）'!$W$38:$AC$68,'年間計画（曜日別）'!AA40,AC$3)</f>
        <v>0</v>
      </c>
      <c r="AD40" s="215">
        <f>+INDEX('年間計画（月別）'!$W$38:$AC$68,'年間計画（曜日別）'!AA40,AD$3)</f>
        <v>0</v>
      </c>
      <c r="AE40" s="215">
        <f>+INDEX('年間計画（月別）'!$W$38:$AC$68,'年間計画（曜日別）'!AA40,AE$3)</f>
        <v>0</v>
      </c>
      <c r="AF40" s="215">
        <f>+INDEX('年間計画（月別）'!$W$38:$AC$68,'年間計画（曜日別）'!AA40,AF$3)</f>
        <v>0</v>
      </c>
      <c r="AG40" s="215">
        <f>+INDEX('年間計画（月別）'!$W$38:$AC$68,'年間計画（曜日別）'!AA40,AG$3)</f>
        <v>0</v>
      </c>
      <c r="AH40" s="216">
        <f>+INDEX('年間計画（月別）'!$W$38:$AC$68,'年間計画（曜日別）'!AA40,AH$3)</f>
        <v>0</v>
      </c>
      <c r="AI40" s="68">
        <v>3</v>
      </c>
      <c r="AJ40" s="214">
        <f>+INDEX('年間計画（月別）'!$W$38:$AC$68,'年間計画（曜日別）'!AI40,AJ$3)</f>
        <v>0</v>
      </c>
      <c r="AK40" s="215">
        <f>+INDEX('年間計画（月別）'!$W$38:$AC$68,'年間計画（曜日別）'!AI40,AK$3)</f>
        <v>0</v>
      </c>
      <c r="AL40" s="215">
        <f>+INDEX('年間計画（月別）'!$W$38:$AC$68,'年間計画（曜日別）'!AI40,AL$3)</f>
        <v>0</v>
      </c>
      <c r="AM40" s="215">
        <f>+INDEX('年間計画（月別）'!$W$38:$AC$68,'年間計画（曜日別）'!AI40,AM$3)</f>
        <v>0</v>
      </c>
      <c r="AN40" s="215">
        <f>+INDEX('年間計画（月別）'!$W$38:$AC$68,'年間計画（曜日別）'!AI40,AN$3)</f>
        <v>0</v>
      </c>
      <c r="AO40" s="215">
        <f>+INDEX('年間計画（月別）'!$W$38:$AC$68,'年間計画（曜日別）'!AI40,AO$3)</f>
        <v>0</v>
      </c>
      <c r="AP40" s="216">
        <f>+INDEX('年間計画（月別）'!$W$38:$AC$68,'年間計画（曜日別）'!AI40,AP$3)</f>
        <v>0</v>
      </c>
      <c r="AQ40" s="68">
        <v>4</v>
      </c>
      <c r="AR40" s="214" t="str">
        <f>+INDEX('年間計画（月別）'!$W$38:$AC$68,'年間計画（曜日別）'!AQ40,AR$3)</f>
        <v>-</v>
      </c>
      <c r="AS40" s="215" t="str">
        <f>+INDEX('年間計画（月別）'!$W$38:$AC$68,'年間計画（曜日別）'!AQ40,AS$3)</f>
        <v>-</v>
      </c>
      <c r="AT40" s="215" t="str">
        <f>+INDEX('年間計画（月別）'!$W$38:$AC$68,'年間計画（曜日別）'!AQ40,AT$3)</f>
        <v>-</v>
      </c>
      <c r="AU40" s="215" t="str">
        <f>+INDEX('年間計画（月別）'!$W$38:$AC$68,'年間計画（曜日別）'!AQ40,AU$3)</f>
        <v>-</v>
      </c>
      <c r="AV40" s="215" t="str">
        <f>+INDEX('年間計画（月別）'!$W$38:$AC$68,'年間計画（曜日別）'!AQ40,AV$3)</f>
        <v>-</v>
      </c>
      <c r="AW40" s="215" t="str">
        <f>+INDEX('年間計画（月別）'!$W$38:$AC$68,'年間計画（曜日別）'!AQ40,AW$3)</f>
        <v>-</v>
      </c>
      <c r="AX40" s="216" t="str">
        <f>+INDEX('年間計画（月別）'!$W$38:$AC$68,'年間計画（曜日別）'!AQ40,AX$3)</f>
        <v>-</v>
      </c>
      <c r="AY40" s="68">
        <v>5</v>
      </c>
      <c r="AZ40" s="214" t="str">
        <f>+INDEX('年間計画（月別）'!$W$38:$AC$68,'年間計画（曜日別）'!AY40,AZ$3)</f>
        <v>-</v>
      </c>
      <c r="BA40" s="215" t="str">
        <f>+INDEX('年間計画（月別）'!$W$38:$AC$68,'年間計画（曜日別）'!AY40,BA$3)</f>
        <v>-</v>
      </c>
      <c r="BB40" s="215" t="str">
        <f>+INDEX('年間計画（月別）'!$W$38:$AC$68,'年間計画（曜日別）'!AY40,BB$3)</f>
        <v>-</v>
      </c>
      <c r="BC40" s="215" t="str">
        <f>+INDEX('年間計画（月別）'!$W$38:$AC$68,'年間計画（曜日別）'!AY40,BC$3)</f>
        <v>-</v>
      </c>
      <c r="BD40" s="215" t="str">
        <f>+INDEX('年間計画（月別）'!$W$38:$AC$68,'年間計画（曜日別）'!AY40,BD$3)</f>
        <v>-</v>
      </c>
      <c r="BE40" s="215" t="str">
        <f>+INDEX('年間計画（月別）'!$W$38:$AC$68,'年間計画（曜日別）'!AY40,BE$3)</f>
        <v>-</v>
      </c>
      <c r="BF40" s="216" t="str">
        <f>+INDEX('年間計画（月別）'!$W$38:$AC$68,'年間計画（曜日別）'!AY40,BF$3)</f>
        <v>-</v>
      </c>
      <c r="BG40" s="217"/>
      <c r="BK40" s="213">
        <f t="shared" si="19"/>
        <v>40514</v>
      </c>
      <c r="BL40" s="25">
        <f t="shared" si="0"/>
        <v>2</v>
      </c>
      <c r="BM40" s="25" t="str">
        <f t="shared" si="20"/>
        <v>木</v>
      </c>
      <c r="BN40" s="213">
        <f t="shared" si="1"/>
        <v>40515</v>
      </c>
      <c r="BO40" s="25">
        <f t="shared" si="2"/>
        <v>3</v>
      </c>
      <c r="BP40" s="25" t="str">
        <f t="shared" si="3"/>
        <v>金</v>
      </c>
      <c r="BQ40" s="213">
        <f t="shared" si="4"/>
        <v>40516</v>
      </c>
      <c r="BR40" s="25">
        <f t="shared" si="5"/>
        <v>4</v>
      </c>
      <c r="BS40" s="25" t="str">
        <f t="shared" si="6"/>
        <v>土</v>
      </c>
      <c r="BT40" s="213">
        <f t="shared" si="7"/>
        <v>40517</v>
      </c>
      <c r="BU40" s="25">
        <f t="shared" si="8"/>
        <v>5</v>
      </c>
      <c r="BV40" s="25" t="str">
        <f t="shared" si="9"/>
        <v>日</v>
      </c>
      <c r="BW40" s="213">
        <f t="shared" si="10"/>
        <v>40518</v>
      </c>
      <c r="BX40" s="25">
        <f t="shared" si="11"/>
        <v>6</v>
      </c>
      <c r="BY40" s="25" t="str">
        <f t="shared" si="12"/>
        <v>月</v>
      </c>
      <c r="BZ40" s="213">
        <f t="shared" si="13"/>
        <v>40519</v>
      </c>
      <c r="CA40" s="25">
        <f t="shared" si="14"/>
        <v>7</v>
      </c>
      <c r="CB40" s="25" t="str">
        <f t="shared" si="15"/>
        <v>火</v>
      </c>
      <c r="CC40" s="213">
        <f t="shared" si="16"/>
        <v>40520</v>
      </c>
      <c r="CD40" s="25">
        <f t="shared" si="17"/>
        <v>8</v>
      </c>
      <c r="CE40" s="25" t="str">
        <f t="shared" si="18"/>
        <v>水</v>
      </c>
    </row>
    <row r="41" spans="1:83" ht="15.75" customHeight="1">
      <c r="A41" s="207"/>
      <c r="B41" s="67">
        <v>37</v>
      </c>
      <c r="C41" s="194">
        <v>6</v>
      </c>
      <c r="D41" s="214">
        <f>+INDEX('年間計画（月別）'!$W$38:$AC$68,'年間計画（曜日別）'!C41,D$3)</f>
        <v>0</v>
      </c>
      <c r="E41" s="215">
        <f>+INDEX('年間計画（月別）'!$W$38:$AC$68,'年間計画（曜日別）'!C41,E$3)</f>
        <v>0</v>
      </c>
      <c r="F41" s="215">
        <f>+INDEX('年間計画（月別）'!$W$38:$AC$68,'年間計画（曜日別）'!C41,F$3)</f>
        <v>0</v>
      </c>
      <c r="G41" s="215">
        <f>+INDEX('年間計画（月別）'!$W$38:$AC$68,'年間計画（曜日別）'!C41,G$3)</f>
        <v>0</v>
      </c>
      <c r="H41" s="215">
        <f>+INDEX('年間計画（月別）'!$W$38:$AC$68,'年間計画（曜日別）'!C41,H$3)</f>
        <v>0</v>
      </c>
      <c r="I41" s="215">
        <f>+INDEX('年間計画（月別）'!$W$38:$AC$68,'年間計画（曜日別）'!C41,I$3)</f>
        <v>0</v>
      </c>
      <c r="J41" s="216">
        <f>+INDEX('年間計画（月別）'!$W$38:$AC$68,'年間計画（曜日別）'!C41,J$3)</f>
        <v>0</v>
      </c>
      <c r="K41" s="125">
        <v>7</v>
      </c>
      <c r="L41" s="214">
        <f>+INDEX('年間計画（月別）'!$W$38:$AC$68,'年間計画（曜日別）'!K41,L$3)</f>
        <v>0</v>
      </c>
      <c r="M41" s="215">
        <f>+INDEX('年間計画（月別）'!$W$38:$AC$68,'年間計画（曜日別）'!K41,M$3)</f>
        <v>0</v>
      </c>
      <c r="N41" s="215">
        <f>+INDEX('年間計画（月別）'!$W$38:$AC$68,'年間計画（曜日別）'!K41,N$3)</f>
        <v>0</v>
      </c>
      <c r="O41" s="215">
        <f>+INDEX('年間計画（月別）'!$W$38:$AC$68,'年間計画（曜日別）'!K41,O$3)</f>
        <v>0</v>
      </c>
      <c r="P41" s="215">
        <f>+INDEX('年間計画（月別）'!$W$38:$AC$68,'年間計画（曜日別）'!K41,P$3)</f>
        <v>0</v>
      </c>
      <c r="Q41" s="215">
        <f>+INDEX('年間計画（月別）'!$W$38:$AC$68,'年間計画（曜日別）'!K41,Q$3)</f>
        <v>0</v>
      </c>
      <c r="R41" s="216">
        <f>+INDEX('年間計画（月別）'!$W$38:$AC$68,'年間計画（曜日別）'!K41,R$3)</f>
        <v>0</v>
      </c>
      <c r="S41" s="122">
        <v>8</v>
      </c>
      <c r="T41" s="61">
        <f>+INDEX('年間計画（月別）'!$W$38:$AC$68,'年間計画（曜日別）'!S41,T$3)</f>
        <v>0</v>
      </c>
      <c r="U41" s="34">
        <f>+INDEX('年間計画（月別）'!$W$38:$AC$68,'年間計画（曜日別）'!S41,U$3)</f>
        <v>0</v>
      </c>
      <c r="V41" s="34">
        <f>+INDEX('年間計画（月別）'!$W$38:$AC$68,'年間計画（曜日別）'!S41,V$3)</f>
        <v>0</v>
      </c>
      <c r="W41" s="34">
        <f>+INDEX('年間計画（月別）'!$W$38:$AC$68,'年間計画（曜日別）'!S41,W$3)</f>
        <v>0</v>
      </c>
      <c r="X41" s="34">
        <f>+INDEX('年間計画（月別）'!$W$38:$AC$68,'年間計画（曜日別）'!S41,X$3)</f>
        <v>0</v>
      </c>
      <c r="Y41" s="34">
        <f>+INDEX('年間計画（月別）'!$W$38:$AC$68,'年間計画（曜日別）'!S41,Y$3)</f>
        <v>0</v>
      </c>
      <c r="Z41" s="81">
        <f>+INDEX('年間計画（月別）'!$W$38:$AC$68,'年間計画（曜日別）'!S41,Z$3)</f>
        <v>0</v>
      </c>
      <c r="AA41" s="122">
        <v>9</v>
      </c>
      <c r="AB41" s="61">
        <f>+INDEX('年間計画（月別）'!$W$38:$AC$68,'年間計画（曜日別）'!AA41,AB$3)</f>
        <v>0</v>
      </c>
      <c r="AC41" s="34">
        <f>+INDEX('年間計画（月別）'!$W$38:$AC$68,'年間計画（曜日別）'!AA41,AC$3)</f>
        <v>0</v>
      </c>
      <c r="AD41" s="34">
        <f>+INDEX('年間計画（月別）'!$W$38:$AC$68,'年間計画（曜日別）'!AA41,AD$3)</f>
        <v>0</v>
      </c>
      <c r="AE41" s="34">
        <f>+INDEX('年間計画（月別）'!$W$38:$AC$68,'年間計画（曜日別）'!AA41,AE$3)</f>
        <v>0</v>
      </c>
      <c r="AF41" s="34">
        <f>+INDEX('年間計画（月別）'!$W$38:$AC$68,'年間計画（曜日別）'!AA41,AF$3)</f>
        <v>0</v>
      </c>
      <c r="AG41" s="34">
        <f>+INDEX('年間計画（月別）'!$W$38:$AC$68,'年間計画（曜日別）'!AA41,AG$3)</f>
        <v>0</v>
      </c>
      <c r="AH41" s="81">
        <f>+INDEX('年間計画（月別）'!$W$38:$AC$68,'年間計画（曜日別）'!AA41,AH$3)</f>
        <v>0</v>
      </c>
      <c r="AI41" s="64">
        <v>10</v>
      </c>
      <c r="AJ41" s="61">
        <f>+INDEX('年間計画（月別）'!$W$38:$AC$68,'年間計画（曜日別）'!AI41,AJ$3)</f>
        <v>0</v>
      </c>
      <c r="AK41" s="34">
        <f>+INDEX('年間計画（月別）'!$W$38:$AC$68,'年間計画（曜日別）'!AI41,AK$3)</f>
        <v>0</v>
      </c>
      <c r="AL41" s="34">
        <f>+INDEX('年間計画（月別）'!$W$38:$AC$68,'年間計画（曜日別）'!AI41,AL$3)</f>
        <v>0</v>
      </c>
      <c r="AM41" s="34">
        <f>+INDEX('年間計画（月別）'!$W$38:$AC$68,'年間計画（曜日別）'!AI41,AM$3)</f>
        <v>0</v>
      </c>
      <c r="AN41" s="34">
        <f>+INDEX('年間計画（月別）'!$W$38:$AC$68,'年間計画（曜日別）'!AI41,AN$3)</f>
        <v>0</v>
      </c>
      <c r="AO41" s="34">
        <f>+INDEX('年間計画（月別）'!$W$38:$AC$68,'年間計画（曜日別）'!AI41,AO$3)</f>
        <v>0</v>
      </c>
      <c r="AP41" s="81">
        <f>+INDEX('年間計画（月別）'!$W$38:$AC$68,'年間計画（曜日別）'!AI41,AP$3)</f>
        <v>0</v>
      </c>
      <c r="AQ41" s="64">
        <v>11</v>
      </c>
      <c r="AR41" s="61" t="str">
        <f>+INDEX('年間計画（月別）'!$W$38:$AC$68,'年間計画（曜日別）'!AQ41,AR$3)</f>
        <v>-</v>
      </c>
      <c r="AS41" s="34" t="str">
        <f>+INDEX('年間計画（月別）'!$W$38:$AC$68,'年間計画（曜日別）'!AQ41,AS$3)</f>
        <v>-</v>
      </c>
      <c r="AT41" s="34" t="str">
        <f>+INDEX('年間計画（月別）'!$W$38:$AC$68,'年間計画（曜日別）'!AQ41,AT$3)</f>
        <v>-</v>
      </c>
      <c r="AU41" s="34" t="str">
        <f>+INDEX('年間計画（月別）'!$W$38:$AC$68,'年間計画（曜日別）'!AQ41,AU$3)</f>
        <v>-</v>
      </c>
      <c r="AV41" s="34" t="str">
        <f>+INDEX('年間計画（月別）'!$W$38:$AC$68,'年間計画（曜日別）'!AQ41,AV$3)</f>
        <v>-</v>
      </c>
      <c r="AW41" s="34" t="str">
        <f>+INDEX('年間計画（月別）'!$W$38:$AC$68,'年間計画（曜日別）'!AQ41,AW$3)</f>
        <v>-</v>
      </c>
      <c r="AX41" s="81" t="str">
        <f>+INDEX('年間計画（月別）'!$W$38:$AC$68,'年間計画（曜日別）'!AQ41,AX$3)</f>
        <v>-</v>
      </c>
      <c r="AY41" s="64">
        <v>12</v>
      </c>
      <c r="AZ41" s="61" t="str">
        <f>+INDEX('年間計画（月別）'!$W$38:$AC$68,'年間計画（曜日別）'!AY41,AZ$3)</f>
        <v>-</v>
      </c>
      <c r="BA41" s="34" t="str">
        <f>+INDEX('年間計画（月別）'!$W$38:$AC$68,'年間計画（曜日別）'!AY41,BA$3)</f>
        <v>-</v>
      </c>
      <c r="BB41" s="34" t="str">
        <f>+INDEX('年間計画（月別）'!$W$38:$AC$68,'年間計画（曜日別）'!AY41,BB$3)</f>
        <v>-</v>
      </c>
      <c r="BC41" s="34" t="str">
        <f>+INDEX('年間計画（月別）'!$W$38:$AC$68,'年間計画（曜日別）'!AY41,BC$3)</f>
        <v>-</v>
      </c>
      <c r="BD41" s="34" t="str">
        <f>+INDEX('年間計画（月別）'!$W$38:$AC$68,'年間計画（曜日別）'!AY41,BD$3)</f>
        <v>-</v>
      </c>
      <c r="BE41" s="34" t="str">
        <f>+INDEX('年間計画（月別）'!$W$38:$AC$68,'年間計画（曜日別）'!AY41,BE$3)</f>
        <v>-</v>
      </c>
      <c r="BF41" s="81" t="str">
        <f>+INDEX('年間計画（月別）'!$W$38:$AC$68,'年間計画（曜日別）'!AY41,BF$3)</f>
        <v>-</v>
      </c>
      <c r="BG41" s="188"/>
      <c r="BK41" s="213">
        <f t="shared" si="19"/>
        <v>40521</v>
      </c>
      <c r="BL41" s="25">
        <f t="shared" si="0"/>
        <v>9</v>
      </c>
      <c r="BM41" s="25" t="str">
        <f t="shared" si="20"/>
        <v>木</v>
      </c>
      <c r="BN41" s="213">
        <f t="shared" si="1"/>
        <v>40522</v>
      </c>
      <c r="BO41" s="25">
        <f t="shared" si="2"/>
        <v>10</v>
      </c>
      <c r="BP41" s="25" t="str">
        <f t="shared" si="3"/>
        <v>金</v>
      </c>
      <c r="BQ41" s="213">
        <f t="shared" si="4"/>
        <v>40523</v>
      </c>
      <c r="BR41" s="25">
        <f t="shared" si="5"/>
        <v>11</v>
      </c>
      <c r="BS41" s="25" t="str">
        <f t="shared" si="6"/>
        <v>土</v>
      </c>
      <c r="BT41" s="213">
        <f t="shared" si="7"/>
        <v>40524</v>
      </c>
      <c r="BU41" s="25">
        <f t="shared" si="8"/>
        <v>12</v>
      </c>
      <c r="BV41" s="25" t="str">
        <f t="shared" si="9"/>
        <v>日</v>
      </c>
      <c r="BW41" s="213">
        <f t="shared" si="10"/>
        <v>40525</v>
      </c>
      <c r="BX41" s="25">
        <f t="shared" si="11"/>
        <v>13</v>
      </c>
      <c r="BY41" s="25" t="str">
        <f t="shared" si="12"/>
        <v>月</v>
      </c>
      <c r="BZ41" s="213">
        <f t="shared" si="13"/>
        <v>40526</v>
      </c>
      <c r="CA41" s="25">
        <f t="shared" si="14"/>
        <v>14</v>
      </c>
      <c r="CB41" s="25" t="str">
        <f t="shared" si="15"/>
        <v>火</v>
      </c>
      <c r="CC41" s="213">
        <f t="shared" si="16"/>
        <v>40527</v>
      </c>
      <c r="CD41" s="25">
        <f t="shared" si="17"/>
        <v>15</v>
      </c>
      <c r="CE41" s="25" t="str">
        <f t="shared" si="18"/>
        <v>水</v>
      </c>
    </row>
    <row r="42" spans="1:83" ht="15.75" customHeight="1">
      <c r="A42" s="207">
        <v>12</v>
      </c>
      <c r="B42" s="62">
        <v>38</v>
      </c>
      <c r="C42" s="73">
        <v>13</v>
      </c>
      <c r="D42" s="61">
        <f>+INDEX('年間計画（月別）'!$W$38:$AC$68,'年間計画（曜日別）'!C42,D$3)</f>
        <v>0</v>
      </c>
      <c r="E42" s="34">
        <f>+INDEX('年間計画（月別）'!$W$38:$AC$68,'年間計画（曜日別）'!C42,E$3)</f>
        <v>0</v>
      </c>
      <c r="F42" s="34">
        <f>+INDEX('年間計画（月別）'!$W$38:$AC$68,'年間計画（曜日別）'!C42,F$3)</f>
        <v>0</v>
      </c>
      <c r="G42" s="34">
        <f>+INDEX('年間計画（月別）'!$W$38:$AC$68,'年間計画（曜日別）'!C42,G$3)</f>
        <v>0</v>
      </c>
      <c r="H42" s="34">
        <f>+INDEX('年間計画（月別）'!$W$38:$AC$68,'年間計画（曜日別）'!C42,H$3)</f>
        <v>0</v>
      </c>
      <c r="I42" s="34">
        <f>+INDEX('年間計画（月別）'!$W$38:$AC$68,'年間計画（曜日別）'!C42,I$3)</f>
        <v>0</v>
      </c>
      <c r="J42" s="81">
        <f>+INDEX('年間計画（月別）'!$W$38:$AC$68,'年間計画（曜日別）'!C42,J$3)</f>
        <v>0</v>
      </c>
      <c r="K42" s="122">
        <v>14</v>
      </c>
      <c r="L42" s="61">
        <f>+INDEX('年間計画（月別）'!$W$38:$AC$68,'年間計画（曜日別）'!K42,L$3)</f>
        <v>0</v>
      </c>
      <c r="M42" s="34">
        <f>+INDEX('年間計画（月別）'!$W$38:$AC$68,'年間計画（曜日別）'!K42,M$3)</f>
        <v>0</v>
      </c>
      <c r="N42" s="34">
        <f>+INDEX('年間計画（月別）'!$W$38:$AC$68,'年間計画（曜日別）'!K42,N$3)</f>
        <v>0</v>
      </c>
      <c r="O42" s="34">
        <f>+INDEX('年間計画（月別）'!$W$38:$AC$68,'年間計画（曜日別）'!K42,O$3)</f>
        <v>0</v>
      </c>
      <c r="P42" s="34">
        <f>+INDEX('年間計画（月別）'!$W$38:$AC$68,'年間計画（曜日別）'!K42,P$3)</f>
        <v>0</v>
      </c>
      <c r="Q42" s="34">
        <f>+INDEX('年間計画（月別）'!$W$38:$AC$68,'年間計画（曜日別）'!K42,Q$3)</f>
        <v>0</v>
      </c>
      <c r="R42" s="81">
        <f>+INDEX('年間計画（月別）'!$W$38:$AC$68,'年間計画（曜日別）'!K42,R$3)</f>
        <v>0</v>
      </c>
      <c r="S42" s="122">
        <v>15</v>
      </c>
      <c r="T42" s="61">
        <f>+INDEX('年間計画（月別）'!$W$38:$AC$68,'年間計画（曜日別）'!S42,T$3)</f>
        <v>0</v>
      </c>
      <c r="U42" s="34">
        <f>+INDEX('年間計画（月別）'!$W$38:$AC$68,'年間計画（曜日別）'!S42,U$3)</f>
        <v>0</v>
      </c>
      <c r="V42" s="34">
        <f>+INDEX('年間計画（月別）'!$W$38:$AC$68,'年間計画（曜日別）'!S42,V$3)</f>
        <v>0</v>
      </c>
      <c r="W42" s="34">
        <f>+INDEX('年間計画（月別）'!$W$38:$AC$68,'年間計画（曜日別）'!S42,W$3)</f>
        <v>0</v>
      </c>
      <c r="X42" s="34">
        <f>+INDEX('年間計画（月別）'!$W$38:$AC$68,'年間計画（曜日別）'!S42,X$3)</f>
        <v>0</v>
      </c>
      <c r="Y42" s="34">
        <f>+INDEX('年間計画（月別）'!$W$38:$AC$68,'年間計画（曜日別）'!S42,Y$3)</f>
        <v>0</v>
      </c>
      <c r="Z42" s="81">
        <f>+INDEX('年間計画（月別）'!$W$38:$AC$68,'年間計画（曜日別）'!S42,Z$3)</f>
        <v>0</v>
      </c>
      <c r="AA42" s="122">
        <v>16</v>
      </c>
      <c r="AB42" s="61">
        <f>+INDEX('年間計画（月別）'!$W$38:$AC$68,'年間計画（曜日別）'!AA42,AB$3)</f>
        <v>0</v>
      </c>
      <c r="AC42" s="34">
        <f>+INDEX('年間計画（月別）'!$W$38:$AC$68,'年間計画（曜日別）'!AA42,AC$3)</f>
        <v>0</v>
      </c>
      <c r="AD42" s="34">
        <f>+INDEX('年間計画（月別）'!$W$38:$AC$68,'年間計画（曜日別）'!AA42,AD$3)</f>
        <v>0</v>
      </c>
      <c r="AE42" s="34">
        <f>+INDEX('年間計画（月別）'!$W$38:$AC$68,'年間計画（曜日別）'!AA42,AE$3)</f>
        <v>0</v>
      </c>
      <c r="AF42" s="34">
        <f>+INDEX('年間計画（月別）'!$W$38:$AC$68,'年間計画（曜日別）'!AA42,AF$3)</f>
        <v>0</v>
      </c>
      <c r="AG42" s="34">
        <f>+INDEX('年間計画（月別）'!$W$38:$AC$68,'年間計画（曜日別）'!AA42,AG$3)</f>
        <v>0</v>
      </c>
      <c r="AH42" s="81">
        <f>+INDEX('年間計画（月別）'!$W$38:$AC$68,'年間計画（曜日別）'!AA42,AH$3)</f>
        <v>0</v>
      </c>
      <c r="AI42" s="64">
        <v>17</v>
      </c>
      <c r="AJ42" s="61">
        <f>+INDEX('年間計画（月別）'!$W$38:$AC$68,'年間計画（曜日別）'!AI42,AJ$3)</f>
        <v>0</v>
      </c>
      <c r="AK42" s="34">
        <f>+INDEX('年間計画（月別）'!$W$38:$AC$68,'年間計画（曜日別）'!AI42,AK$3)</f>
        <v>0</v>
      </c>
      <c r="AL42" s="34">
        <f>+INDEX('年間計画（月別）'!$W$38:$AC$68,'年間計画（曜日別）'!AI42,AL$3)</f>
        <v>0</v>
      </c>
      <c r="AM42" s="34">
        <f>+INDEX('年間計画（月別）'!$W$38:$AC$68,'年間計画（曜日別）'!AI42,AM$3)</f>
        <v>0</v>
      </c>
      <c r="AN42" s="34">
        <f>+INDEX('年間計画（月別）'!$W$38:$AC$68,'年間計画（曜日別）'!AI42,AN$3)</f>
        <v>0</v>
      </c>
      <c r="AO42" s="34">
        <f>+INDEX('年間計画（月別）'!$W$38:$AC$68,'年間計画（曜日別）'!AI42,AO$3)</f>
        <v>0</v>
      </c>
      <c r="AP42" s="81">
        <f>+INDEX('年間計画（月別）'!$W$38:$AC$68,'年間計画（曜日別）'!AI42,AP$3)</f>
        <v>0</v>
      </c>
      <c r="AQ42" s="64">
        <v>18</v>
      </c>
      <c r="AR42" s="61" t="str">
        <f>+INDEX('年間計画（月別）'!$W$38:$AC$68,'年間計画（曜日別）'!AQ42,AR$3)</f>
        <v>-</v>
      </c>
      <c r="AS42" s="34" t="str">
        <f>+INDEX('年間計画（月別）'!$W$38:$AC$68,'年間計画（曜日別）'!AQ42,AS$3)</f>
        <v>-</v>
      </c>
      <c r="AT42" s="34" t="str">
        <f>+INDEX('年間計画（月別）'!$W$38:$AC$68,'年間計画（曜日別）'!AQ42,AT$3)</f>
        <v>-</v>
      </c>
      <c r="AU42" s="34" t="str">
        <f>+INDEX('年間計画（月別）'!$W$38:$AC$68,'年間計画（曜日別）'!AQ42,AU$3)</f>
        <v>-</v>
      </c>
      <c r="AV42" s="34" t="str">
        <f>+INDEX('年間計画（月別）'!$W$38:$AC$68,'年間計画（曜日別）'!AQ42,AV$3)</f>
        <v>-</v>
      </c>
      <c r="AW42" s="34" t="str">
        <f>+INDEX('年間計画（月別）'!$W$38:$AC$68,'年間計画（曜日別）'!AQ42,AW$3)</f>
        <v>-</v>
      </c>
      <c r="AX42" s="81" t="str">
        <f>+INDEX('年間計画（月別）'!$W$38:$AC$68,'年間計画（曜日別）'!AQ42,AX$3)</f>
        <v>-</v>
      </c>
      <c r="AY42" s="64">
        <v>19</v>
      </c>
      <c r="AZ42" s="61" t="str">
        <f>+INDEX('年間計画（月別）'!$W$38:$AC$68,'年間計画（曜日別）'!AY42,AZ$3)</f>
        <v>-</v>
      </c>
      <c r="BA42" s="34" t="str">
        <f>+INDEX('年間計画（月別）'!$W$38:$AC$68,'年間計画（曜日別）'!AY42,BA$3)</f>
        <v>-</v>
      </c>
      <c r="BB42" s="34" t="str">
        <f>+INDEX('年間計画（月別）'!$W$38:$AC$68,'年間計画（曜日別）'!AY42,BB$3)</f>
        <v>-</v>
      </c>
      <c r="BC42" s="34" t="str">
        <f>+INDEX('年間計画（月別）'!$W$38:$AC$68,'年間計画（曜日別）'!AY42,BC$3)</f>
        <v>-</v>
      </c>
      <c r="BD42" s="34" t="str">
        <f>+INDEX('年間計画（月別）'!$W$38:$AC$68,'年間計画（曜日別）'!AY42,BD$3)</f>
        <v>-</v>
      </c>
      <c r="BE42" s="34" t="str">
        <f>+INDEX('年間計画（月別）'!$W$38:$AC$68,'年間計画（曜日別）'!AY42,BE$3)</f>
        <v>-</v>
      </c>
      <c r="BF42" s="81" t="str">
        <f>+INDEX('年間計画（月別）'!$W$38:$AC$68,'年間計画（曜日別）'!AY42,BF$3)</f>
        <v>-</v>
      </c>
      <c r="BG42" s="188"/>
      <c r="BK42" s="213">
        <f t="shared" si="19"/>
        <v>40528</v>
      </c>
      <c r="BL42" s="25">
        <f t="shared" si="0"/>
        <v>16</v>
      </c>
      <c r="BM42" s="25" t="str">
        <f t="shared" si="20"/>
        <v>木</v>
      </c>
      <c r="BN42" s="213">
        <f t="shared" si="1"/>
        <v>40529</v>
      </c>
      <c r="BO42" s="25">
        <f t="shared" si="2"/>
        <v>17</v>
      </c>
      <c r="BP42" s="25" t="str">
        <f t="shared" si="3"/>
        <v>金</v>
      </c>
      <c r="BQ42" s="213">
        <f t="shared" si="4"/>
        <v>40530</v>
      </c>
      <c r="BR42" s="25">
        <f t="shared" si="5"/>
        <v>18</v>
      </c>
      <c r="BS42" s="25" t="str">
        <f t="shared" si="6"/>
        <v>土</v>
      </c>
      <c r="BT42" s="213">
        <f t="shared" si="7"/>
        <v>40531</v>
      </c>
      <c r="BU42" s="25">
        <f t="shared" si="8"/>
        <v>19</v>
      </c>
      <c r="BV42" s="25" t="str">
        <f t="shared" si="9"/>
        <v>日</v>
      </c>
      <c r="BW42" s="213">
        <f t="shared" si="10"/>
        <v>40532</v>
      </c>
      <c r="BX42" s="25">
        <f t="shared" si="11"/>
        <v>20</v>
      </c>
      <c r="BY42" s="25" t="str">
        <f t="shared" si="12"/>
        <v>月</v>
      </c>
      <c r="BZ42" s="213">
        <f t="shared" si="13"/>
        <v>40533</v>
      </c>
      <c r="CA42" s="25">
        <f t="shared" si="14"/>
        <v>21</v>
      </c>
      <c r="CB42" s="25" t="str">
        <f t="shared" si="15"/>
        <v>火</v>
      </c>
      <c r="CC42" s="213">
        <f t="shared" si="16"/>
        <v>40534</v>
      </c>
      <c r="CD42" s="25">
        <f t="shared" si="17"/>
        <v>22</v>
      </c>
      <c r="CE42" s="25" t="str">
        <f t="shared" si="18"/>
        <v>水</v>
      </c>
    </row>
    <row r="43" spans="1:83" ht="15.75" customHeight="1" thickBot="1">
      <c r="A43" s="207" t="s">
        <v>358</v>
      </c>
      <c r="B43" s="67">
        <v>39</v>
      </c>
      <c r="C43" s="73">
        <v>20</v>
      </c>
      <c r="D43" s="61">
        <f>+INDEX('年間計画（月別）'!$W$38:$AC$68,'年間計画（曜日別）'!C43,D$3)</f>
        <v>0</v>
      </c>
      <c r="E43" s="34">
        <f>+INDEX('年間計画（月別）'!$W$38:$AC$68,'年間計画（曜日別）'!C43,E$3)</f>
        <v>0</v>
      </c>
      <c r="F43" s="34">
        <f>+INDEX('年間計画（月別）'!$W$38:$AC$68,'年間計画（曜日別）'!C43,F$3)</f>
        <v>0</v>
      </c>
      <c r="G43" s="34">
        <f>+INDEX('年間計画（月別）'!$W$38:$AC$68,'年間計画（曜日別）'!C43,G$3)</f>
        <v>0</v>
      </c>
      <c r="H43" s="34">
        <f>+INDEX('年間計画（月別）'!$W$38:$AC$68,'年間計画（曜日別）'!C43,H$3)</f>
        <v>0</v>
      </c>
      <c r="I43" s="34">
        <f>+INDEX('年間計画（月別）'!$W$38:$AC$68,'年間計画（曜日別）'!C43,I$3)</f>
        <v>0</v>
      </c>
      <c r="J43" s="81">
        <f>+INDEX('年間計画（月別）'!$W$38:$AC$68,'年間計画（曜日別）'!C43,J$3)</f>
        <v>0</v>
      </c>
      <c r="K43" s="122">
        <v>21</v>
      </c>
      <c r="L43" s="61">
        <f>+INDEX('年間計画（月別）'!$W$38:$AC$68,'年間計画（曜日別）'!K43,L$3)</f>
        <v>0</v>
      </c>
      <c r="M43" s="34">
        <f>+INDEX('年間計画（月別）'!$W$38:$AC$68,'年間計画（曜日別）'!K43,M$3)</f>
        <v>0</v>
      </c>
      <c r="N43" s="34">
        <f>+INDEX('年間計画（月別）'!$W$38:$AC$68,'年間計画（曜日別）'!K43,N$3)</f>
        <v>0</v>
      </c>
      <c r="O43" s="34">
        <f>+INDEX('年間計画（月別）'!$W$38:$AC$68,'年間計画（曜日別）'!K43,O$3)</f>
        <v>0</v>
      </c>
      <c r="P43" s="34">
        <f>+INDEX('年間計画（月別）'!$W$38:$AC$68,'年間計画（曜日別）'!K43,P$3)</f>
        <v>0</v>
      </c>
      <c r="Q43" s="34">
        <f>+INDEX('年間計画（月別）'!$W$38:$AC$68,'年間計画（曜日別）'!K43,Q$3)</f>
        <v>0</v>
      </c>
      <c r="R43" s="81">
        <f>+INDEX('年間計画（月別）'!$W$38:$AC$68,'年間計画（曜日別）'!K43,R$3)</f>
        <v>0</v>
      </c>
      <c r="S43" s="122">
        <v>22</v>
      </c>
      <c r="T43" s="61">
        <f>+INDEX('年間計画（月別）'!$W$38:$AC$68,'年間計画（曜日別）'!S43,T$3)</f>
        <v>0</v>
      </c>
      <c r="U43" s="34">
        <f>+INDEX('年間計画（月別）'!$W$38:$AC$68,'年間計画（曜日別）'!S43,U$3)</f>
        <v>0</v>
      </c>
      <c r="V43" s="34">
        <f>+INDEX('年間計画（月別）'!$W$38:$AC$68,'年間計画（曜日別）'!S43,V$3)</f>
        <v>0</v>
      </c>
      <c r="W43" s="34">
        <f>+INDEX('年間計画（月別）'!$W$38:$AC$68,'年間計画（曜日別）'!S43,W$3)</f>
        <v>0</v>
      </c>
      <c r="X43" s="34">
        <f>+INDEX('年間計画（月別）'!$W$38:$AC$68,'年間計画（曜日別）'!S43,X$3)</f>
        <v>0</v>
      </c>
      <c r="Y43" s="34">
        <f>+INDEX('年間計画（月別）'!$W$38:$AC$68,'年間計画（曜日別）'!S43,Y$3)</f>
        <v>0</v>
      </c>
      <c r="Z43" s="81">
        <f>+INDEX('年間計画（月別）'!$W$38:$AC$68,'年間計画（曜日別）'!S43,Z$3)</f>
        <v>0</v>
      </c>
      <c r="AA43" s="122">
        <v>23</v>
      </c>
      <c r="AB43" s="61" t="str">
        <f>+INDEX('年間計画（月別）'!$W$38:$AC$68,'年間計画（曜日別）'!AA43,AB$3)</f>
        <v>-</v>
      </c>
      <c r="AC43" s="34" t="str">
        <f>+INDEX('年間計画（月別）'!$W$38:$AC$68,'年間計画（曜日別）'!AA43,AC$3)</f>
        <v>-</v>
      </c>
      <c r="AD43" s="34" t="str">
        <f>+INDEX('年間計画（月別）'!$W$38:$AC$68,'年間計画（曜日別）'!AA43,AD$3)</f>
        <v>-</v>
      </c>
      <c r="AE43" s="34" t="str">
        <f>+INDEX('年間計画（月別）'!$W$38:$AC$68,'年間計画（曜日別）'!AA43,AE$3)</f>
        <v>-</v>
      </c>
      <c r="AF43" s="34" t="str">
        <f>+INDEX('年間計画（月別）'!$W$38:$AC$68,'年間計画（曜日別）'!AA43,AF$3)</f>
        <v>-</v>
      </c>
      <c r="AG43" s="34" t="str">
        <f>+INDEX('年間計画（月別）'!$W$38:$AC$68,'年間計画（曜日別）'!AA43,AG$3)</f>
        <v>-</v>
      </c>
      <c r="AH43" s="81" t="str">
        <f>+INDEX('年間計画（月別）'!$W$38:$AC$68,'年間計画（曜日別）'!AA43,AH$3)</f>
        <v>-</v>
      </c>
      <c r="AI43" s="64">
        <v>24</v>
      </c>
      <c r="AJ43" s="61">
        <f>+INDEX('年間計画（月別）'!$W$38:$AC$68,'年間計画（曜日別）'!AI43,AJ$3)</f>
        <v>0</v>
      </c>
      <c r="AK43" s="34">
        <f>+INDEX('年間計画（月別）'!$W$38:$AC$68,'年間計画（曜日別）'!AI43,AK$3)</f>
        <v>0</v>
      </c>
      <c r="AL43" s="34">
        <f>+INDEX('年間計画（月別）'!$W$38:$AC$68,'年間計画（曜日別）'!AI43,AL$3)</f>
        <v>0</v>
      </c>
      <c r="AM43" s="34">
        <f>+INDEX('年間計画（月別）'!$W$38:$AC$68,'年間計画（曜日別）'!AI43,AM$3)</f>
        <v>0</v>
      </c>
      <c r="AN43" s="34">
        <f>+INDEX('年間計画（月別）'!$W$38:$AC$68,'年間計画（曜日別）'!AI43,AN$3)</f>
        <v>0</v>
      </c>
      <c r="AO43" s="34">
        <f>+INDEX('年間計画（月別）'!$W$38:$AC$68,'年間計画（曜日別）'!AI43,AO$3)</f>
        <v>0</v>
      </c>
      <c r="AP43" s="81">
        <f>+INDEX('年間計画（月別）'!$W$38:$AC$68,'年間計画（曜日別）'!AI43,AP$3)</f>
        <v>0</v>
      </c>
      <c r="AQ43" s="197">
        <v>25</v>
      </c>
      <c r="AR43" s="41" t="str">
        <f>+INDEX('年間計画（月別）'!$W$38:$AC$68,'年間計画（曜日別）'!AQ43,AR$3)</f>
        <v>-</v>
      </c>
      <c r="AS43" s="7" t="str">
        <f>+INDEX('年間計画（月別）'!$W$38:$AC$68,'年間計画（曜日別）'!AQ43,AS$3)</f>
        <v>-</v>
      </c>
      <c r="AT43" s="7" t="str">
        <f>+INDEX('年間計画（月別）'!$W$38:$AC$68,'年間計画（曜日別）'!AQ43,AT$3)</f>
        <v>-</v>
      </c>
      <c r="AU43" s="7" t="str">
        <f>+INDEX('年間計画（月別）'!$W$38:$AC$68,'年間計画（曜日別）'!AQ43,AU$3)</f>
        <v>-</v>
      </c>
      <c r="AV43" s="7" t="str">
        <f>+INDEX('年間計画（月別）'!$W$38:$AC$68,'年間計画（曜日別）'!AQ43,AV$3)</f>
        <v>-</v>
      </c>
      <c r="AW43" s="7" t="str">
        <f>+INDEX('年間計画（月別）'!$W$38:$AC$68,'年間計画（曜日別）'!AQ43,AW$3)</f>
        <v>-</v>
      </c>
      <c r="AX43" s="42" t="str">
        <f>+INDEX('年間計画（月別）'!$W$38:$AC$68,'年間計画（曜日別）'!AQ43,AX$3)</f>
        <v>-</v>
      </c>
      <c r="AY43" s="197">
        <v>26</v>
      </c>
      <c r="AZ43" s="41" t="str">
        <f>+INDEX('年間計画（月別）'!$W$38:$AC$68,'年間計画（曜日別）'!AY43,AZ$3)</f>
        <v>-</v>
      </c>
      <c r="BA43" s="7" t="str">
        <f>+INDEX('年間計画（月別）'!$W$38:$AC$68,'年間計画（曜日別）'!AY43,BA$3)</f>
        <v>-</v>
      </c>
      <c r="BB43" s="7" t="str">
        <f>+INDEX('年間計画（月別）'!$W$38:$AC$68,'年間計画（曜日別）'!AY43,BB$3)</f>
        <v>-</v>
      </c>
      <c r="BC43" s="7" t="str">
        <f>+INDEX('年間計画（月別）'!$W$38:$AC$68,'年間計画（曜日別）'!AY43,BC$3)</f>
        <v>-</v>
      </c>
      <c r="BD43" s="7" t="str">
        <f>+INDEX('年間計画（月別）'!$W$38:$AC$68,'年間計画（曜日別）'!AY43,BD$3)</f>
        <v>-</v>
      </c>
      <c r="BE43" s="7" t="str">
        <f>+INDEX('年間計画（月別）'!$W$38:$AC$68,'年間計画（曜日別）'!AY43,BE$3)</f>
        <v>-</v>
      </c>
      <c r="BF43" s="42" t="str">
        <f>+INDEX('年間計画（月別）'!$W$38:$AC$68,'年間計画（曜日別）'!AY43,BF$3)</f>
        <v>-</v>
      </c>
      <c r="BG43" s="218"/>
      <c r="BK43" s="213">
        <f t="shared" si="19"/>
        <v>40535</v>
      </c>
      <c r="BL43" s="25">
        <f t="shared" si="0"/>
        <v>23</v>
      </c>
      <c r="BM43" s="25" t="str">
        <f t="shared" si="20"/>
        <v>木</v>
      </c>
      <c r="BN43" s="213">
        <f t="shared" si="1"/>
        <v>40536</v>
      </c>
      <c r="BO43" s="25">
        <f t="shared" si="2"/>
        <v>24</v>
      </c>
      <c r="BP43" s="25" t="str">
        <f t="shared" si="3"/>
        <v>金</v>
      </c>
      <c r="BQ43" s="213">
        <f t="shared" si="4"/>
        <v>40537</v>
      </c>
      <c r="BR43" s="25">
        <f t="shared" si="5"/>
        <v>25</v>
      </c>
      <c r="BS43" s="25" t="str">
        <f t="shared" si="6"/>
        <v>土</v>
      </c>
      <c r="BT43" s="213">
        <f t="shared" si="7"/>
        <v>40538</v>
      </c>
      <c r="BU43" s="25">
        <f t="shared" si="8"/>
        <v>26</v>
      </c>
      <c r="BV43" s="25" t="str">
        <f t="shared" si="9"/>
        <v>日</v>
      </c>
      <c r="BW43" s="213">
        <f t="shared" si="10"/>
        <v>40539</v>
      </c>
      <c r="BX43" s="25">
        <f t="shared" si="11"/>
        <v>27</v>
      </c>
      <c r="BY43" s="25" t="str">
        <f t="shared" si="12"/>
        <v>月</v>
      </c>
      <c r="BZ43" s="213">
        <f t="shared" si="13"/>
        <v>40540</v>
      </c>
      <c r="CA43" s="25">
        <f t="shared" si="14"/>
        <v>28</v>
      </c>
      <c r="CB43" s="25" t="str">
        <f t="shared" si="15"/>
        <v>火</v>
      </c>
      <c r="CC43" s="213">
        <f t="shared" si="16"/>
        <v>40541</v>
      </c>
      <c r="CD43" s="25">
        <f t="shared" si="17"/>
        <v>29</v>
      </c>
      <c r="CE43" s="25" t="str">
        <f t="shared" si="18"/>
        <v>水</v>
      </c>
    </row>
    <row r="44" spans="1:83" ht="15.75" customHeight="1" thickBot="1">
      <c r="A44" s="208"/>
      <c r="B44" s="66">
        <v>40</v>
      </c>
      <c r="C44" s="220">
        <v>27</v>
      </c>
      <c r="D44" s="41" t="str">
        <f>+INDEX('年間計画（月別）'!$W$38:$AC$68,'年間計画（曜日別）'!C44,D$3)</f>
        <v>-</v>
      </c>
      <c r="E44" s="7" t="str">
        <f>+INDEX('年間計画（月別）'!$W$38:$AC$68,'年間計画（曜日別）'!C44,E$3)</f>
        <v>-</v>
      </c>
      <c r="F44" s="7" t="str">
        <f>+INDEX('年間計画（月別）'!$W$38:$AC$68,'年間計画（曜日別）'!C44,F$3)</f>
        <v>-</v>
      </c>
      <c r="G44" s="7" t="str">
        <f>+INDEX('年間計画（月別）'!$W$38:$AC$68,'年間計画（曜日別）'!C44,G$3)</f>
        <v>-</v>
      </c>
      <c r="H44" s="7" t="str">
        <f>+INDEX('年間計画（月別）'!$W$38:$AC$68,'年間計画（曜日別）'!C44,H$3)</f>
        <v>-</v>
      </c>
      <c r="I44" s="7" t="str">
        <f>+INDEX('年間計画（月別）'!$W$38:$AC$68,'年間計画（曜日別）'!C44,I$3)</f>
        <v>-</v>
      </c>
      <c r="J44" s="42" t="str">
        <f>+INDEX('年間計画（月別）'!$W$38:$AC$68,'年間計画（曜日別）'!C44,J$3)</f>
        <v>-</v>
      </c>
      <c r="K44" s="211">
        <v>28</v>
      </c>
      <c r="L44" s="41" t="str">
        <f>+INDEX('年間計画（月別）'!$W$38:$AC$68,'年間計画（曜日別）'!K44,L$3)</f>
        <v>-</v>
      </c>
      <c r="M44" s="7" t="str">
        <f>+INDEX('年間計画（月別）'!$W$38:$AC$68,'年間計画（曜日別）'!K44,M$3)</f>
        <v>-</v>
      </c>
      <c r="N44" s="7" t="str">
        <f>+INDEX('年間計画（月別）'!$W$38:$AC$68,'年間計画（曜日別）'!K44,N$3)</f>
        <v>-</v>
      </c>
      <c r="O44" s="7" t="str">
        <f>+INDEX('年間計画（月別）'!$W$38:$AC$68,'年間計画（曜日別）'!K44,O$3)</f>
        <v>-</v>
      </c>
      <c r="P44" s="7" t="str">
        <f>+INDEX('年間計画（月別）'!$W$38:$AC$68,'年間計画（曜日別）'!K44,P$3)</f>
        <v>-</v>
      </c>
      <c r="Q44" s="7" t="str">
        <f>+INDEX('年間計画（月別）'!$W$38:$AC$68,'年間計画（曜日別）'!K44,Q$3)</f>
        <v>-</v>
      </c>
      <c r="R44" s="42" t="str">
        <f>+INDEX('年間計画（月別）'!$W$38:$AC$68,'年間計画（曜日別）'!K44,R$3)</f>
        <v>-</v>
      </c>
      <c r="S44" s="211">
        <v>29</v>
      </c>
      <c r="T44" s="41" t="str">
        <f>+INDEX('年間計画（月別）'!$W$38:$AC$68,'年間計画（曜日別）'!S44,T$3)</f>
        <v>-</v>
      </c>
      <c r="U44" s="7" t="str">
        <f>+INDEX('年間計画（月別）'!$W$38:$AC$68,'年間計画（曜日別）'!S44,U$3)</f>
        <v>-</v>
      </c>
      <c r="V44" s="7" t="str">
        <f>+INDEX('年間計画（月別）'!$W$38:$AC$68,'年間計画（曜日別）'!S44,V$3)</f>
        <v>-</v>
      </c>
      <c r="W44" s="7" t="str">
        <f>+INDEX('年間計画（月別）'!$W$38:$AC$68,'年間計画（曜日別）'!S44,W$3)</f>
        <v>-</v>
      </c>
      <c r="X44" s="7" t="str">
        <f>+INDEX('年間計画（月別）'!$W$38:$AC$68,'年間計画（曜日別）'!S44,X$3)</f>
        <v>-</v>
      </c>
      <c r="Y44" s="7" t="str">
        <f>+INDEX('年間計画（月別）'!$W$38:$AC$68,'年間計画（曜日別）'!S44,Y$3)</f>
        <v>-</v>
      </c>
      <c r="Z44" s="42" t="str">
        <f>+INDEX('年間計画（月別）'!$W$38:$AC$68,'年間計画（曜日別）'!S44,Z$3)</f>
        <v>-</v>
      </c>
      <c r="AA44" s="211">
        <v>30</v>
      </c>
      <c r="AB44" s="41" t="str">
        <f>+INDEX('年間計画（月別）'!$W$38:$AC$68,'年間計画（曜日別）'!AA44,AB$3)</f>
        <v>-</v>
      </c>
      <c r="AC44" s="7" t="str">
        <f>+INDEX('年間計画（月別）'!$W$38:$AC$68,'年間計画（曜日別）'!AA44,AC$3)</f>
        <v>-</v>
      </c>
      <c r="AD44" s="7" t="str">
        <f>+INDEX('年間計画（月別）'!$W$38:$AC$68,'年間計画（曜日別）'!AA44,AD$3)</f>
        <v>-</v>
      </c>
      <c r="AE44" s="7" t="str">
        <f>+INDEX('年間計画（月別）'!$W$38:$AC$68,'年間計画（曜日別）'!AA44,AE$3)</f>
        <v>-</v>
      </c>
      <c r="AF44" s="7" t="str">
        <f>+INDEX('年間計画（月別）'!$W$38:$AC$68,'年間計画（曜日別）'!AA44,AF$3)</f>
        <v>-</v>
      </c>
      <c r="AG44" s="7" t="str">
        <f>+INDEX('年間計画（月別）'!$W$38:$AC$68,'年間計画（曜日別）'!AA44,AG$3)</f>
        <v>-</v>
      </c>
      <c r="AH44" s="42" t="str">
        <f>+INDEX('年間計画（月別）'!$W$38:$AC$68,'年間計画（曜日別）'!AA44,AH$3)</f>
        <v>-</v>
      </c>
      <c r="AI44" s="197">
        <v>31</v>
      </c>
      <c r="AJ44" s="41" t="str">
        <f>+INDEX('年間計画（月別）'!$W$38:$AC$68,'年間計画（曜日別）'!AI44,AJ$3)</f>
        <v>-</v>
      </c>
      <c r="AK44" s="7" t="str">
        <f>+INDEX('年間計画（月別）'!$W$38:$AC$68,'年間計画（曜日別）'!AI44,AK$3)</f>
        <v>-</v>
      </c>
      <c r="AL44" s="7" t="str">
        <f>+INDEX('年間計画（月別）'!$W$38:$AC$68,'年間計画（曜日別）'!AI44,AL$3)</f>
        <v>-</v>
      </c>
      <c r="AM44" s="7" t="str">
        <f>+INDEX('年間計画（月別）'!$W$38:$AC$68,'年間計画（曜日別）'!AI44,AM$3)</f>
        <v>-</v>
      </c>
      <c r="AN44" s="7" t="str">
        <f>+INDEX('年間計画（月別）'!$W$38:$AC$68,'年間計画（曜日別）'!AI44,AN$3)</f>
        <v>-</v>
      </c>
      <c r="AO44" s="7" t="str">
        <f>+INDEX('年間計画（月別）'!$W$38:$AC$68,'年間計画（曜日別）'!AI44,AO$3)</f>
        <v>-</v>
      </c>
      <c r="AP44" s="42" t="str">
        <f>+INDEX('年間計画（月別）'!$W$38:$AC$68,'年間計画（曜日別）'!AI44,AP$3)</f>
        <v>-</v>
      </c>
      <c r="AQ44" s="68">
        <v>1</v>
      </c>
      <c r="AR44" s="214" t="str">
        <f>+INDEX('年間計画（月別）'!$AG$38:$AM$68,'年間計画（曜日別）'!AQ44,AR$3)</f>
        <v>-</v>
      </c>
      <c r="AS44" s="215" t="str">
        <f>+INDEX('年間計画（月別）'!$AG$38:$AM$68,'年間計画（曜日別）'!AQ44,AS$3)</f>
        <v>-</v>
      </c>
      <c r="AT44" s="215" t="str">
        <f>+INDEX('年間計画（月別）'!$AG$38:$AM$68,'年間計画（曜日別）'!AQ44,AT$3)</f>
        <v>-</v>
      </c>
      <c r="AU44" s="215" t="str">
        <f>+INDEX('年間計画（月別）'!$AG$38:$AM$68,'年間計画（曜日別）'!AQ44,AU$3)</f>
        <v>-</v>
      </c>
      <c r="AV44" s="215" t="str">
        <f>+INDEX('年間計画（月別）'!$AG$38:$AM$68,'年間計画（曜日別）'!AQ44,AV$3)</f>
        <v>-</v>
      </c>
      <c r="AW44" s="215" t="str">
        <f>+INDEX('年間計画（月別）'!$AG$38:$AM$68,'年間計画（曜日別）'!AQ44,AW$3)</f>
        <v>-</v>
      </c>
      <c r="AX44" s="216" t="str">
        <f>+INDEX('年間計画（月別）'!$AG$38:$AM$68,'年間計画（曜日別）'!AQ44,AX$3)</f>
        <v>-</v>
      </c>
      <c r="AY44" s="68">
        <v>2</v>
      </c>
      <c r="AZ44" s="214" t="str">
        <f>+INDEX('年間計画（月別）'!$AG$38:$AM$68,'年間計画（曜日別）'!AY44,AZ$3)</f>
        <v>-</v>
      </c>
      <c r="BA44" s="215" t="str">
        <f>+INDEX('年間計画（月別）'!$AG$38:$AM$68,'年間計画（曜日別）'!AY44,BA$3)</f>
        <v>-</v>
      </c>
      <c r="BB44" s="215" t="str">
        <f>+INDEX('年間計画（月別）'!$AG$38:$AM$68,'年間計画（曜日別）'!AY44,BB$3)</f>
        <v>-</v>
      </c>
      <c r="BC44" s="215" t="str">
        <f>+INDEX('年間計画（月別）'!$AG$38:$AM$68,'年間計画（曜日別）'!AY44,BC$3)</f>
        <v>-</v>
      </c>
      <c r="BD44" s="215" t="str">
        <f>+INDEX('年間計画（月別）'!$AG$38:$AM$68,'年間計画（曜日別）'!AY44,BD$3)</f>
        <v>-</v>
      </c>
      <c r="BE44" s="215" t="str">
        <f>+INDEX('年間計画（月別）'!$AG$38:$AM$68,'年間計画（曜日別）'!AY44,BE$3)</f>
        <v>-</v>
      </c>
      <c r="BF44" s="216" t="str">
        <f>+INDEX('年間計画（月別）'!$AG$38:$AM$68,'年間計画（曜日別）'!AY44,BF$3)</f>
        <v>-</v>
      </c>
      <c r="BG44" s="217"/>
      <c r="BK44" s="213">
        <f t="shared" si="19"/>
        <v>40542</v>
      </c>
      <c r="BL44" s="25">
        <f t="shared" si="0"/>
        <v>30</v>
      </c>
      <c r="BM44" s="25" t="str">
        <f t="shared" si="20"/>
        <v>木</v>
      </c>
      <c r="BN44" s="213">
        <f t="shared" si="1"/>
        <v>40543</v>
      </c>
      <c r="BO44" s="25">
        <f t="shared" si="2"/>
        <v>31</v>
      </c>
      <c r="BP44" s="25" t="str">
        <f t="shared" si="3"/>
        <v>金</v>
      </c>
      <c r="BQ44" s="213">
        <f t="shared" si="4"/>
        <v>40544</v>
      </c>
      <c r="BR44" s="25">
        <f t="shared" si="5"/>
        <v>1</v>
      </c>
      <c r="BS44" s="25" t="str">
        <f t="shared" si="6"/>
        <v>土</v>
      </c>
      <c r="BT44" s="213">
        <f t="shared" si="7"/>
        <v>40545</v>
      </c>
      <c r="BU44" s="25">
        <f t="shared" si="8"/>
        <v>2</v>
      </c>
      <c r="BV44" s="25" t="str">
        <f t="shared" si="9"/>
        <v>日</v>
      </c>
      <c r="BW44" s="213">
        <f t="shared" si="10"/>
        <v>40546</v>
      </c>
      <c r="BX44" s="25">
        <f t="shared" si="11"/>
        <v>3</v>
      </c>
      <c r="BY44" s="25" t="str">
        <f t="shared" si="12"/>
        <v>月</v>
      </c>
      <c r="BZ44" s="213">
        <f t="shared" si="13"/>
        <v>40547</v>
      </c>
      <c r="CA44" s="25">
        <f t="shared" si="14"/>
        <v>4</v>
      </c>
      <c r="CB44" s="25" t="str">
        <f t="shared" si="15"/>
        <v>火</v>
      </c>
      <c r="CC44" s="213">
        <f t="shared" si="16"/>
        <v>40548</v>
      </c>
      <c r="CD44" s="25">
        <f t="shared" si="17"/>
        <v>5</v>
      </c>
      <c r="CE44" s="25" t="str">
        <f t="shared" si="18"/>
        <v>水</v>
      </c>
    </row>
    <row r="45" spans="1:83" ht="15.75" customHeight="1">
      <c r="A45" s="207"/>
      <c r="B45" s="67">
        <v>41</v>
      </c>
      <c r="C45" s="194">
        <v>3</v>
      </c>
      <c r="D45" s="214" t="str">
        <f>+INDEX('年間計画（月別）'!$AG$38:$AM$68,'年間計画（曜日別）'!C45,D$3)</f>
        <v>-</v>
      </c>
      <c r="E45" s="215" t="str">
        <f>+INDEX('年間計画（月別）'!$AG$38:$AM$68,'年間計画（曜日別）'!C45,E$3)</f>
        <v>-</v>
      </c>
      <c r="F45" s="215" t="str">
        <f>+INDEX('年間計画（月別）'!$AG$38:$AM$68,'年間計画（曜日別）'!C45,F$3)</f>
        <v>-</v>
      </c>
      <c r="G45" s="215" t="str">
        <f>+INDEX('年間計画（月別）'!$AG$38:$AM$68,'年間計画（曜日別）'!C45,G$3)</f>
        <v>-</v>
      </c>
      <c r="H45" s="215" t="str">
        <f>+INDEX('年間計画（月別）'!$AG$38:$AM$68,'年間計画（曜日別）'!C45,H$3)</f>
        <v>-</v>
      </c>
      <c r="I45" s="215" t="str">
        <f>+INDEX('年間計画（月別）'!$AG$38:$AM$68,'年間計画（曜日別）'!C45,I$3)</f>
        <v>-</v>
      </c>
      <c r="J45" s="216" t="str">
        <f>+INDEX('年間計画（月別）'!$AG$38:$AM$68,'年間計画（曜日別）'!C45,J$3)</f>
        <v>-</v>
      </c>
      <c r="K45" s="125">
        <v>4</v>
      </c>
      <c r="L45" s="214" t="str">
        <f>+INDEX('年間計画（月別）'!$AG$38:$AM$68,'年間計画（曜日別）'!K45,L$3)</f>
        <v>-</v>
      </c>
      <c r="M45" s="215" t="str">
        <f>+INDEX('年間計画（月別）'!$AG$38:$AM$68,'年間計画（曜日別）'!K45,M$3)</f>
        <v>-</v>
      </c>
      <c r="N45" s="215" t="str">
        <f>+INDEX('年間計画（月別）'!$AG$38:$AM$68,'年間計画（曜日別）'!K45,N$3)</f>
        <v>-</v>
      </c>
      <c r="O45" s="215" t="str">
        <f>+INDEX('年間計画（月別）'!$AG$38:$AM$68,'年間計画（曜日別）'!K45,O$3)</f>
        <v>-</v>
      </c>
      <c r="P45" s="215" t="str">
        <f>+INDEX('年間計画（月別）'!$AG$38:$AM$68,'年間計画（曜日別）'!K45,P$3)</f>
        <v>-</v>
      </c>
      <c r="Q45" s="215" t="str">
        <f>+INDEX('年間計画（月別）'!$AG$38:$AM$68,'年間計画（曜日別）'!K45,Q$3)</f>
        <v>-</v>
      </c>
      <c r="R45" s="216" t="str">
        <f>+INDEX('年間計画（月別）'!$AG$38:$AM$68,'年間計画（曜日別）'!K45,R$3)</f>
        <v>-</v>
      </c>
      <c r="S45" s="125">
        <v>5</v>
      </c>
      <c r="T45" s="214" t="str">
        <f>+INDEX('年間計画（月別）'!$AG$38:$AM$68,'年間計画（曜日別）'!S45,T$3)</f>
        <v>-</v>
      </c>
      <c r="U45" s="215" t="str">
        <f>+INDEX('年間計画（月別）'!$AG$38:$AM$68,'年間計画（曜日別）'!S45,U$3)</f>
        <v>-</v>
      </c>
      <c r="V45" s="215" t="str">
        <f>+INDEX('年間計画（月別）'!$AG$38:$AM$68,'年間計画（曜日別）'!S45,V$3)</f>
        <v>-</v>
      </c>
      <c r="W45" s="215" t="str">
        <f>+INDEX('年間計画（月別）'!$AG$38:$AM$68,'年間計画（曜日別）'!S45,W$3)</f>
        <v>-</v>
      </c>
      <c r="X45" s="215" t="str">
        <f>+INDEX('年間計画（月別）'!$AG$38:$AM$68,'年間計画（曜日別）'!S45,X$3)</f>
        <v>-</v>
      </c>
      <c r="Y45" s="215" t="str">
        <f>+INDEX('年間計画（月別）'!$AG$38:$AM$68,'年間計画（曜日別）'!S45,Y$3)</f>
        <v>-</v>
      </c>
      <c r="Z45" s="216" t="str">
        <f>+INDEX('年間計画（月別）'!$AG$38:$AM$68,'年間計画（曜日別）'!S45,Z$3)</f>
        <v>-</v>
      </c>
      <c r="AA45" s="125">
        <v>6</v>
      </c>
      <c r="AB45" s="214" t="str">
        <f>+INDEX('年間計画（月別）'!$AG$38:$AM$68,'年間計画（曜日別）'!AA45,AB$3)</f>
        <v>-</v>
      </c>
      <c r="AC45" s="215" t="str">
        <f>+INDEX('年間計画（月別）'!$AG$38:$AM$68,'年間計画（曜日別）'!AA45,AC$3)</f>
        <v>-</v>
      </c>
      <c r="AD45" s="215" t="str">
        <f>+INDEX('年間計画（月別）'!$AG$38:$AM$68,'年間計画（曜日別）'!AA45,AD$3)</f>
        <v>-</v>
      </c>
      <c r="AE45" s="215" t="str">
        <f>+INDEX('年間計画（月別）'!$AG$38:$AM$68,'年間計画（曜日別）'!AA45,AE$3)</f>
        <v>-</v>
      </c>
      <c r="AF45" s="215" t="str">
        <f>+INDEX('年間計画（月別）'!$AG$38:$AM$68,'年間計画（曜日別）'!AA45,AF$3)</f>
        <v>-</v>
      </c>
      <c r="AG45" s="215" t="str">
        <f>+INDEX('年間計画（月別）'!$AG$38:$AM$68,'年間計画（曜日別）'!AA45,AG$3)</f>
        <v>-</v>
      </c>
      <c r="AH45" s="216" t="str">
        <f>+INDEX('年間計画（月別）'!$AG$38:$AM$68,'年間計画（曜日別）'!AA45,AH$3)</f>
        <v>-</v>
      </c>
      <c r="AI45" s="68">
        <v>7</v>
      </c>
      <c r="AJ45" s="214" t="str">
        <f>+INDEX('年間計画（月別）'!$AG$38:$AM$68,'年間計画（曜日別）'!AI45,AJ$3)</f>
        <v>-</v>
      </c>
      <c r="AK45" s="215" t="str">
        <f>+INDEX('年間計画（月別）'!$AG$38:$AM$68,'年間計画（曜日別）'!AI45,AK$3)</f>
        <v>-</v>
      </c>
      <c r="AL45" s="215" t="str">
        <f>+INDEX('年間計画（月別）'!$AG$38:$AM$68,'年間計画（曜日別）'!AI45,AL$3)</f>
        <v>-</v>
      </c>
      <c r="AM45" s="215" t="str">
        <f>+INDEX('年間計画（月別）'!$AG$38:$AM$68,'年間計画（曜日別）'!AI45,AM$3)</f>
        <v>-</v>
      </c>
      <c r="AN45" s="215" t="str">
        <f>+INDEX('年間計画（月別）'!$AG$38:$AM$68,'年間計画（曜日別）'!AI45,AN$3)</f>
        <v>-</v>
      </c>
      <c r="AO45" s="215" t="str">
        <f>+INDEX('年間計画（月別）'!$AG$38:$AM$68,'年間計画（曜日別）'!AI45,AO$3)</f>
        <v>-</v>
      </c>
      <c r="AP45" s="216" t="str">
        <f>+INDEX('年間計画（月別）'!$AG$38:$AM$68,'年間計画（曜日別）'!AI45,AP$3)</f>
        <v>-</v>
      </c>
      <c r="AQ45" s="64">
        <v>8</v>
      </c>
      <c r="AR45" s="61" t="str">
        <f>+INDEX('年間計画（月別）'!$AG$38:$AM$68,'年間計画（曜日別）'!AQ45,AR$3)</f>
        <v>-</v>
      </c>
      <c r="AS45" s="34" t="str">
        <f>+INDEX('年間計画（月別）'!$AG$38:$AM$68,'年間計画（曜日別）'!AQ45,AS$3)</f>
        <v>-</v>
      </c>
      <c r="AT45" s="34" t="str">
        <f>+INDEX('年間計画（月別）'!$AG$38:$AM$68,'年間計画（曜日別）'!AQ45,AT$3)</f>
        <v>-</v>
      </c>
      <c r="AU45" s="34" t="str">
        <f>+INDEX('年間計画（月別）'!$AG$38:$AM$68,'年間計画（曜日別）'!AQ45,AU$3)</f>
        <v>-</v>
      </c>
      <c r="AV45" s="34" t="str">
        <f>+INDEX('年間計画（月別）'!$AG$38:$AM$68,'年間計画（曜日別）'!AQ45,AV$3)</f>
        <v>-</v>
      </c>
      <c r="AW45" s="34" t="str">
        <f>+INDEX('年間計画（月別）'!$AG$38:$AM$68,'年間計画（曜日別）'!AQ45,AW$3)</f>
        <v>-</v>
      </c>
      <c r="AX45" s="81" t="str">
        <f>+INDEX('年間計画（月別）'!$AG$38:$AM$68,'年間計画（曜日別）'!AQ45,AX$3)</f>
        <v>-</v>
      </c>
      <c r="AY45" s="64">
        <v>9</v>
      </c>
      <c r="AZ45" s="61" t="str">
        <f>+INDEX('年間計画（月別）'!$AG$38:$AM$68,'年間計画（曜日別）'!AY45,AZ$3)</f>
        <v>-</v>
      </c>
      <c r="BA45" s="34" t="str">
        <f>+INDEX('年間計画（月別）'!$AG$38:$AM$68,'年間計画（曜日別）'!AY45,BA$3)</f>
        <v>-</v>
      </c>
      <c r="BB45" s="34" t="str">
        <f>+INDEX('年間計画（月別）'!$AG$38:$AM$68,'年間計画（曜日別）'!AY45,BB$3)</f>
        <v>-</v>
      </c>
      <c r="BC45" s="34" t="str">
        <f>+INDEX('年間計画（月別）'!$AG$38:$AM$68,'年間計画（曜日別）'!AY45,BC$3)</f>
        <v>-</v>
      </c>
      <c r="BD45" s="34" t="str">
        <f>+INDEX('年間計画（月別）'!$AG$38:$AM$68,'年間計画（曜日別）'!AY45,BD$3)</f>
        <v>-</v>
      </c>
      <c r="BE45" s="34" t="str">
        <f>+INDEX('年間計画（月別）'!$AG$38:$AM$68,'年間計画（曜日別）'!AY45,BE$3)</f>
        <v>-</v>
      </c>
      <c r="BF45" s="81" t="str">
        <f>+INDEX('年間計画（月別）'!$AG$38:$AM$68,'年間計画（曜日別）'!AY45,BF$3)</f>
        <v>-</v>
      </c>
      <c r="BG45" s="188"/>
      <c r="BK45" s="213">
        <f t="shared" si="19"/>
        <v>40549</v>
      </c>
      <c r="BL45" s="25">
        <f t="shared" si="0"/>
        <v>6</v>
      </c>
      <c r="BM45" s="25" t="str">
        <f t="shared" si="20"/>
        <v>木</v>
      </c>
      <c r="BN45" s="213">
        <f t="shared" si="1"/>
        <v>40550</v>
      </c>
      <c r="BO45" s="25">
        <f t="shared" si="2"/>
        <v>7</v>
      </c>
      <c r="BP45" s="25" t="str">
        <f t="shared" si="3"/>
        <v>金</v>
      </c>
      <c r="BQ45" s="213">
        <f t="shared" si="4"/>
        <v>40551</v>
      </c>
      <c r="BR45" s="25">
        <f t="shared" si="5"/>
        <v>8</v>
      </c>
      <c r="BS45" s="25" t="str">
        <f t="shared" si="6"/>
        <v>土</v>
      </c>
      <c r="BT45" s="213">
        <f t="shared" si="7"/>
        <v>40552</v>
      </c>
      <c r="BU45" s="25">
        <f t="shared" si="8"/>
        <v>9</v>
      </c>
      <c r="BV45" s="25" t="str">
        <f t="shared" si="9"/>
        <v>日</v>
      </c>
      <c r="BW45" s="213">
        <f t="shared" si="10"/>
        <v>40553</v>
      </c>
      <c r="BX45" s="25">
        <f t="shared" si="11"/>
        <v>10</v>
      </c>
      <c r="BY45" s="25" t="str">
        <f t="shared" si="12"/>
        <v>月</v>
      </c>
      <c r="BZ45" s="213">
        <f t="shared" si="13"/>
        <v>40554</v>
      </c>
      <c r="CA45" s="25">
        <f t="shared" si="14"/>
        <v>11</v>
      </c>
      <c r="CB45" s="25" t="str">
        <f t="shared" si="15"/>
        <v>火</v>
      </c>
      <c r="CC45" s="213">
        <f t="shared" si="16"/>
        <v>40555</v>
      </c>
      <c r="CD45" s="25">
        <f t="shared" si="17"/>
        <v>12</v>
      </c>
      <c r="CE45" s="25" t="str">
        <f t="shared" si="18"/>
        <v>水</v>
      </c>
    </row>
    <row r="46" spans="1:83" ht="15.75" customHeight="1">
      <c r="A46" s="207">
        <v>1</v>
      </c>
      <c r="B46" s="62">
        <v>42</v>
      </c>
      <c r="C46" s="73">
        <v>10</v>
      </c>
      <c r="D46" s="61" t="str">
        <f>+INDEX('年間計画（月別）'!$AG$38:$AM$68,'年間計画（曜日別）'!C46,D$3)</f>
        <v>-</v>
      </c>
      <c r="E46" s="34" t="str">
        <f>+INDEX('年間計画（月別）'!$AG$38:$AM$68,'年間計画（曜日別）'!C46,E$3)</f>
        <v>-</v>
      </c>
      <c r="F46" s="34" t="str">
        <f>+INDEX('年間計画（月別）'!$AG$38:$AM$68,'年間計画（曜日別）'!C46,F$3)</f>
        <v>-</v>
      </c>
      <c r="G46" s="34" t="str">
        <f>+INDEX('年間計画（月別）'!$AG$38:$AM$68,'年間計画（曜日別）'!C46,G$3)</f>
        <v>-</v>
      </c>
      <c r="H46" s="34" t="str">
        <f>+INDEX('年間計画（月別）'!$AG$38:$AM$68,'年間計画（曜日別）'!C46,H$3)</f>
        <v>-</v>
      </c>
      <c r="I46" s="34" t="str">
        <f>+INDEX('年間計画（月別）'!$AG$38:$AM$68,'年間計画（曜日別）'!C46,I$3)</f>
        <v>-</v>
      </c>
      <c r="J46" s="81" t="str">
        <f>+INDEX('年間計画（月別）'!$AG$38:$AM$68,'年間計画（曜日別）'!C46,J$3)</f>
        <v>-</v>
      </c>
      <c r="K46" s="122">
        <v>11</v>
      </c>
      <c r="L46" s="61">
        <f>+INDEX('年間計画（月別）'!$AG$38:$AM$68,'年間計画（曜日別）'!K46,L$3)</f>
        <v>0</v>
      </c>
      <c r="M46" s="34">
        <f>+INDEX('年間計画（月別）'!$AG$38:$AM$68,'年間計画（曜日別）'!K46,M$3)</f>
        <v>0</v>
      </c>
      <c r="N46" s="34">
        <f>+INDEX('年間計画（月別）'!$AG$38:$AM$68,'年間計画（曜日別）'!K46,N$3)</f>
        <v>0</v>
      </c>
      <c r="O46" s="34">
        <f>+INDEX('年間計画（月別）'!$AG$38:$AM$68,'年間計画（曜日別）'!K46,O$3)</f>
        <v>0</v>
      </c>
      <c r="P46" s="34">
        <f>+INDEX('年間計画（月別）'!$AG$38:$AM$68,'年間計画（曜日別）'!K46,P$3)</f>
        <v>0</v>
      </c>
      <c r="Q46" s="34">
        <f>+INDEX('年間計画（月別）'!$AG$38:$AM$68,'年間計画（曜日別）'!K46,Q$3)</f>
        <v>0</v>
      </c>
      <c r="R46" s="81">
        <f>+INDEX('年間計画（月別）'!$AG$38:$AM$68,'年間計画（曜日別）'!K46,R$3)</f>
        <v>0</v>
      </c>
      <c r="S46" s="122">
        <v>12</v>
      </c>
      <c r="T46" s="61">
        <f>+INDEX('年間計画（月別）'!$AG$38:$AM$68,'年間計画（曜日別）'!S46,T$3)</f>
        <v>0</v>
      </c>
      <c r="U46" s="34">
        <f>+INDEX('年間計画（月別）'!$AG$38:$AM$68,'年間計画（曜日別）'!S46,U$3)</f>
        <v>0</v>
      </c>
      <c r="V46" s="34">
        <f>+INDEX('年間計画（月別）'!$AG$38:$AM$68,'年間計画（曜日別）'!S46,V$3)</f>
        <v>0</v>
      </c>
      <c r="W46" s="34">
        <f>+INDEX('年間計画（月別）'!$AG$38:$AM$68,'年間計画（曜日別）'!S46,W$3)</f>
        <v>0</v>
      </c>
      <c r="X46" s="34">
        <f>+INDEX('年間計画（月別）'!$AG$38:$AM$68,'年間計画（曜日別）'!S46,X$3)</f>
        <v>0</v>
      </c>
      <c r="Y46" s="34">
        <f>+INDEX('年間計画（月別）'!$AG$38:$AM$68,'年間計画（曜日別）'!S46,Y$3)</f>
        <v>0</v>
      </c>
      <c r="Z46" s="81">
        <f>+INDEX('年間計画（月別）'!$AG$38:$AM$68,'年間計画（曜日別）'!S46,Z$3)</f>
        <v>0</v>
      </c>
      <c r="AA46" s="122">
        <v>13</v>
      </c>
      <c r="AB46" s="61">
        <f>+INDEX('年間計画（月別）'!$AG$38:$AM$68,'年間計画（曜日別）'!AA46,AB$3)</f>
        <v>0</v>
      </c>
      <c r="AC46" s="34">
        <f>+INDEX('年間計画（月別）'!$AG$38:$AM$68,'年間計画（曜日別）'!AA46,AC$3)</f>
        <v>0</v>
      </c>
      <c r="AD46" s="34">
        <f>+INDEX('年間計画（月別）'!$AG$38:$AM$68,'年間計画（曜日別）'!AA46,AD$3)</f>
        <v>0</v>
      </c>
      <c r="AE46" s="34">
        <f>+INDEX('年間計画（月別）'!$AG$38:$AM$68,'年間計画（曜日別）'!AA46,AE$3)</f>
        <v>0</v>
      </c>
      <c r="AF46" s="34">
        <f>+INDEX('年間計画（月別）'!$AG$38:$AM$68,'年間計画（曜日別）'!AA46,AF$3)</f>
        <v>0</v>
      </c>
      <c r="AG46" s="34">
        <f>+INDEX('年間計画（月別）'!$AG$38:$AM$68,'年間計画（曜日別）'!AA46,AG$3)</f>
        <v>0</v>
      </c>
      <c r="AH46" s="81">
        <f>+INDEX('年間計画（月別）'!$AG$38:$AM$68,'年間計画（曜日別）'!AA46,AH$3)</f>
        <v>0</v>
      </c>
      <c r="AI46" s="64">
        <v>14</v>
      </c>
      <c r="AJ46" s="61">
        <f>+INDEX('年間計画（月別）'!$AG$38:$AM$68,'年間計画（曜日別）'!AI46,AJ$3)</f>
        <v>0</v>
      </c>
      <c r="AK46" s="34">
        <f>+INDEX('年間計画（月別）'!$AG$38:$AM$68,'年間計画（曜日別）'!AI46,AK$3)</f>
        <v>0</v>
      </c>
      <c r="AL46" s="34">
        <f>+INDEX('年間計画（月別）'!$AG$38:$AM$68,'年間計画（曜日別）'!AI46,AL$3)</f>
        <v>0</v>
      </c>
      <c r="AM46" s="34">
        <f>+INDEX('年間計画（月別）'!$AG$38:$AM$68,'年間計画（曜日別）'!AI46,AM$3)</f>
        <v>0</v>
      </c>
      <c r="AN46" s="34">
        <f>+INDEX('年間計画（月別）'!$AG$38:$AM$68,'年間計画（曜日別）'!AI46,AN$3)</f>
        <v>0</v>
      </c>
      <c r="AO46" s="34">
        <f>+INDEX('年間計画（月別）'!$AG$38:$AM$68,'年間計画（曜日別）'!AI46,AO$3)</f>
        <v>0</v>
      </c>
      <c r="AP46" s="81">
        <f>+INDEX('年間計画（月別）'!$AG$38:$AM$68,'年間計画（曜日別）'!AI46,AP$3)</f>
        <v>0</v>
      </c>
      <c r="AQ46" s="64">
        <v>15</v>
      </c>
      <c r="AR46" s="61" t="str">
        <f>+INDEX('年間計画（月別）'!$AG$38:$AM$68,'年間計画（曜日別）'!AQ46,AR$3)</f>
        <v>-</v>
      </c>
      <c r="AS46" s="34" t="str">
        <f>+INDEX('年間計画（月別）'!$AG$38:$AM$68,'年間計画（曜日別）'!AQ46,AS$3)</f>
        <v>-</v>
      </c>
      <c r="AT46" s="34" t="str">
        <f>+INDEX('年間計画（月別）'!$AG$38:$AM$68,'年間計画（曜日別）'!AQ46,AT$3)</f>
        <v>-</v>
      </c>
      <c r="AU46" s="34" t="str">
        <f>+INDEX('年間計画（月別）'!$AG$38:$AM$68,'年間計画（曜日別）'!AQ46,AU$3)</f>
        <v>-</v>
      </c>
      <c r="AV46" s="34" t="str">
        <f>+INDEX('年間計画（月別）'!$AG$38:$AM$68,'年間計画（曜日別）'!AQ46,AV$3)</f>
        <v>-</v>
      </c>
      <c r="AW46" s="34" t="str">
        <f>+INDEX('年間計画（月別）'!$AG$38:$AM$68,'年間計画（曜日別）'!AQ46,AW$3)</f>
        <v>-</v>
      </c>
      <c r="AX46" s="81" t="str">
        <f>+INDEX('年間計画（月別）'!$AG$38:$AM$68,'年間計画（曜日別）'!AQ46,AX$3)</f>
        <v>-</v>
      </c>
      <c r="AY46" s="64">
        <v>16</v>
      </c>
      <c r="AZ46" s="61" t="str">
        <f>+INDEX('年間計画（月別）'!$AG$38:$AM$68,'年間計画（曜日別）'!AY46,AZ$3)</f>
        <v>-</v>
      </c>
      <c r="BA46" s="34" t="str">
        <f>+INDEX('年間計画（月別）'!$AG$38:$AM$68,'年間計画（曜日別）'!AY46,BA$3)</f>
        <v>-</v>
      </c>
      <c r="BB46" s="34" t="str">
        <f>+INDEX('年間計画（月別）'!$AG$38:$AM$68,'年間計画（曜日別）'!AY46,BB$3)</f>
        <v>-</v>
      </c>
      <c r="BC46" s="34" t="str">
        <f>+INDEX('年間計画（月別）'!$AG$38:$AM$68,'年間計画（曜日別）'!AY46,BC$3)</f>
        <v>-</v>
      </c>
      <c r="BD46" s="34" t="str">
        <f>+INDEX('年間計画（月別）'!$AG$38:$AM$68,'年間計画（曜日別）'!AY46,BD$3)</f>
        <v>-</v>
      </c>
      <c r="BE46" s="34" t="str">
        <f>+INDEX('年間計画（月別）'!$AG$38:$AM$68,'年間計画（曜日別）'!AY46,BE$3)</f>
        <v>-</v>
      </c>
      <c r="BF46" s="81" t="str">
        <f>+INDEX('年間計画（月別）'!$AG$38:$AM$68,'年間計画（曜日別）'!AY46,BF$3)</f>
        <v>-</v>
      </c>
      <c r="BG46" s="188"/>
      <c r="BK46" s="213">
        <f t="shared" si="19"/>
        <v>40556</v>
      </c>
      <c r="BL46" s="25">
        <f t="shared" si="0"/>
        <v>13</v>
      </c>
      <c r="BM46" s="25" t="str">
        <f t="shared" si="20"/>
        <v>木</v>
      </c>
      <c r="BN46" s="213">
        <f t="shared" si="1"/>
        <v>40557</v>
      </c>
      <c r="BO46" s="25">
        <f t="shared" si="2"/>
        <v>14</v>
      </c>
      <c r="BP46" s="25" t="str">
        <f t="shared" si="3"/>
        <v>金</v>
      </c>
      <c r="BQ46" s="213">
        <f t="shared" si="4"/>
        <v>40558</v>
      </c>
      <c r="BR46" s="25">
        <f t="shared" si="5"/>
        <v>15</v>
      </c>
      <c r="BS46" s="25" t="str">
        <f t="shared" si="6"/>
        <v>土</v>
      </c>
      <c r="BT46" s="213">
        <f t="shared" si="7"/>
        <v>40559</v>
      </c>
      <c r="BU46" s="25">
        <f t="shared" si="8"/>
        <v>16</v>
      </c>
      <c r="BV46" s="25" t="str">
        <f t="shared" si="9"/>
        <v>日</v>
      </c>
      <c r="BW46" s="213">
        <f t="shared" si="10"/>
        <v>40560</v>
      </c>
      <c r="BX46" s="25">
        <f t="shared" si="11"/>
        <v>17</v>
      </c>
      <c r="BY46" s="25" t="str">
        <f t="shared" si="12"/>
        <v>月</v>
      </c>
      <c r="BZ46" s="213">
        <f t="shared" si="13"/>
        <v>40561</v>
      </c>
      <c r="CA46" s="25">
        <f t="shared" si="14"/>
        <v>18</v>
      </c>
      <c r="CB46" s="25" t="str">
        <f t="shared" si="15"/>
        <v>火</v>
      </c>
      <c r="CC46" s="213">
        <f t="shared" si="16"/>
        <v>40562</v>
      </c>
      <c r="CD46" s="25">
        <f t="shared" si="17"/>
        <v>19</v>
      </c>
      <c r="CE46" s="25" t="str">
        <f t="shared" si="18"/>
        <v>水</v>
      </c>
    </row>
    <row r="47" spans="1:83" ht="15.75" customHeight="1">
      <c r="A47" s="207" t="s">
        <v>358</v>
      </c>
      <c r="B47" s="67">
        <v>43</v>
      </c>
      <c r="C47" s="73">
        <v>17</v>
      </c>
      <c r="D47" s="61">
        <f>+INDEX('年間計画（月別）'!$AG$38:$AM$68,'年間計画（曜日別）'!C47,D$3)</f>
        <v>0</v>
      </c>
      <c r="E47" s="34">
        <f>+INDEX('年間計画（月別）'!$AG$38:$AM$68,'年間計画（曜日別）'!C47,E$3)</f>
        <v>0</v>
      </c>
      <c r="F47" s="34">
        <f>+INDEX('年間計画（月別）'!$AG$38:$AM$68,'年間計画（曜日別）'!C47,F$3)</f>
        <v>0</v>
      </c>
      <c r="G47" s="34">
        <f>+INDEX('年間計画（月別）'!$AG$38:$AM$68,'年間計画（曜日別）'!C47,G$3)</f>
        <v>0</v>
      </c>
      <c r="H47" s="34">
        <f>+INDEX('年間計画（月別）'!$AG$38:$AM$68,'年間計画（曜日別）'!C47,H$3)</f>
        <v>0</v>
      </c>
      <c r="I47" s="34">
        <f>+INDEX('年間計画（月別）'!$AG$38:$AM$68,'年間計画（曜日別）'!C47,I$3)</f>
        <v>0</v>
      </c>
      <c r="J47" s="81">
        <f>+INDEX('年間計画（月別）'!$AG$38:$AM$68,'年間計画（曜日別）'!C47,J$3)</f>
        <v>0</v>
      </c>
      <c r="K47" s="122">
        <v>18</v>
      </c>
      <c r="L47" s="61">
        <f>+INDEX('年間計画（月別）'!$AG$38:$AM$68,'年間計画（曜日別）'!K47,L$3)</f>
        <v>0</v>
      </c>
      <c r="M47" s="34">
        <f>+INDEX('年間計画（月別）'!$AG$38:$AM$68,'年間計画（曜日別）'!K47,M$3)</f>
        <v>0</v>
      </c>
      <c r="N47" s="34">
        <f>+INDEX('年間計画（月別）'!$AG$38:$AM$68,'年間計画（曜日別）'!K47,N$3)</f>
        <v>0</v>
      </c>
      <c r="O47" s="34">
        <f>+INDEX('年間計画（月別）'!$AG$38:$AM$68,'年間計画（曜日別）'!K47,O$3)</f>
        <v>0</v>
      </c>
      <c r="P47" s="34">
        <f>+INDEX('年間計画（月別）'!$AG$38:$AM$68,'年間計画（曜日別）'!K47,P$3)</f>
        <v>0</v>
      </c>
      <c r="Q47" s="34">
        <f>+INDEX('年間計画（月別）'!$AG$38:$AM$68,'年間計画（曜日別）'!K47,Q$3)</f>
        <v>0</v>
      </c>
      <c r="R47" s="81">
        <f>+INDEX('年間計画（月別）'!$AG$38:$AM$68,'年間計画（曜日別）'!K47,R$3)</f>
        <v>0</v>
      </c>
      <c r="S47" s="122">
        <v>19</v>
      </c>
      <c r="T47" s="61">
        <f>+INDEX('年間計画（月別）'!$AG$38:$AM$68,'年間計画（曜日別）'!S47,T$3)</f>
        <v>0</v>
      </c>
      <c r="U47" s="34">
        <f>+INDEX('年間計画（月別）'!$AG$38:$AM$68,'年間計画（曜日別）'!S47,U$3)</f>
        <v>0</v>
      </c>
      <c r="V47" s="34">
        <f>+INDEX('年間計画（月別）'!$AG$38:$AM$68,'年間計画（曜日別）'!S47,V$3)</f>
        <v>0</v>
      </c>
      <c r="W47" s="34">
        <f>+INDEX('年間計画（月別）'!$AG$38:$AM$68,'年間計画（曜日別）'!S47,W$3)</f>
        <v>0</v>
      </c>
      <c r="X47" s="34">
        <f>+INDEX('年間計画（月別）'!$AG$38:$AM$68,'年間計画（曜日別）'!S47,X$3)</f>
        <v>0</v>
      </c>
      <c r="Y47" s="34">
        <f>+INDEX('年間計画（月別）'!$AG$38:$AM$68,'年間計画（曜日別）'!S47,Y$3)</f>
        <v>0</v>
      </c>
      <c r="Z47" s="81">
        <f>+INDEX('年間計画（月別）'!$AG$38:$AM$68,'年間計画（曜日別）'!S47,Z$3)</f>
        <v>0</v>
      </c>
      <c r="AA47" s="122">
        <v>20</v>
      </c>
      <c r="AB47" s="61">
        <f>+INDEX('年間計画（月別）'!$AG$38:$AM$68,'年間計画（曜日別）'!AA47,AB$3)</f>
        <v>0</v>
      </c>
      <c r="AC47" s="34">
        <f>+INDEX('年間計画（月別）'!$AG$38:$AM$68,'年間計画（曜日別）'!AA47,AC$3)</f>
        <v>0</v>
      </c>
      <c r="AD47" s="34">
        <f>+INDEX('年間計画（月別）'!$AG$38:$AM$68,'年間計画（曜日別）'!AA47,AD$3)</f>
        <v>0</v>
      </c>
      <c r="AE47" s="34">
        <f>+INDEX('年間計画（月別）'!$AG$38:$AM$68,'年間計画（曜日別）'!AA47,AE$3)</f>
        <v>0</v>
      </c>
      <c r="AF47" s="34">
        <f>+INDEX('年間計画（月別）'!$AG$38:$AM$68,'年間計画（曜日別）'!AA47,AF$3)</f>
        <v>0</v>
      </c>
      <c r="AG47" s="34">
        <f>+INDEX('年間計画（月別）'!$AG$38:$AM$68,'年間計画（曜日別）'!AA47,AG$3)</f>
        <v>0</v>
      </c>
      <c r="AH47" s="81">
        <f>+INDEX('年間計画（月別）'!$AG$38:$AM$68,'年間計画（曜日別）'!AA47,AH$3)</f>
        <v>0</v>
      </c>
      <c r="AI47" s="64">
        <v>21</v>
      </c>
      <c r="AJ47" s="61">
        <f>+INDEX('年間計画（月別）'!$AG$38:$AM$68,'年間計画（曜日別）'!AI47,AJ$3)</f>
        <v>0</v>
      </c>
      <c r="AK47" s="34">
        <f>+INDEX('年間計画（月別）'!$AG$38:$AM$68,'年間計画（曜日別）'!AI47,AK$3)</f>
        <v>0</v>
      </c>
      <c r="AL47" s="34">
        <f>+INDEX('年間計画（月別）'!$AG$38:$AM$68,'年間計画（曜日別）'!AI47,AL$3)</f>
        <v>0</v>
      </c>
      <c r="AM47" s="34">
        <f>+INDEX('年間計画（月別）'!$AG$38:$AM$68,'年間計画（曜日別）'!AI47,AM$3)</f>
        <v>0</v>
      </c>
      <c r="AN47" s="34">
        <f>+INDEX('年間計画（月別）'!$AG$38:$AM$68,'年間計画（曜日別）'!AI47,AN$3)</f>
        <v>0</v>
      </c>
      <c r="AO47" s="34">
        <f>+INDEX('年間計画（月別）'!$AG$38:$AM$68,'年間計画（曜日別）'!AI47,AO$3)</f>
        <v>0</v>
      </c>
      <c r="AP47" s="81">
        <f>+INDEX('年間計画（月別）'!$AG$38:$AM$68,'年間計画（曜日別）'!AI47,AP$3)</f>
        <v>0</v>
      </c>
      <c r="AQ47" s="64">
        <v>22</v>
      </c>
      <c r="AR47" s="61" t="str">
        <f>+INDEX('年間計画（月別）'!$AG$38:$AM$68,'年間計画（曜日別）'!AQ47,AR$3)</f>
        <v>-</v>
      </c>
      <c r="AS47" s="34" t="str">
        <f>+INDEX('年間計画（月別）'!$AG$38:$AM$68,'年間計画（曜日別）'!AQ47,AS$3)</f>
        <v>-</v>
      </c>
      <c r="AT47" s="34" t="str">
        <f>+INDEX('年間計画（月別）'!$AG$38:$AM$68,'年間計画（曜日別）'!AQ47,AT$3)</f>
        <v>-</v>
      </c>
      <c r="AU47" s="34" t="str">
        <f>+INDEX('年間計画（月別）'!$AG$38:$AM$68,'年間計画（曜日別）'!AQ47,AU$3)</f>
        <v>-</v>
      </c>
      <c r="AV47" s="34" t="str">
        <f>+INDEX('年間計画（月別）'!$AG$38:$AM$68,'年間計画（曜日別）'!AQ47,AV$3)</f>
        <v>-</v>
      </c>
      <c r="AW47" s="34" t="str">
        <f>+INDEX('年間計画（月別）'!$AG$38:$AM$68,'年間計画（曜日別）'!AQ47,AW$3)</f>
        <v>-</v>
      </c>
      <c r="AX47" s="81" t="str">
        <f>+INDEX('年間計画（月別）'!$AG$38:$AM$68,'年間計画（曜日別）'!AQ47,AX$3)</f>
        <v>-</v>
      </c>
      <c r="AY47" s="64">
        <v>23</v>
      </c>
      <c r="AZ47" s="61" t="str">
        <f>+INDEX('年間計画（月別）'!$AG$38:$AM$68,'年間計画（曜日別）'!AY47,AZ$3)</f>
        <v>-</v>
      </c>
      <c r="BA47" s="34" t="str">
        <f>+INDEX('年間計画（月別）'!$AG$38:$AM$68,'年間計画（曜日別）'!AY47,BA$3)</f>
        <v>-</v>
      </c>
      <c r="BB47" s="34" t="str">
        <f>+INDEX('年間計画（月別）'!$AG$38:$AM$68,'年間計画（曜日別）'!AY47,BB$3)</f>
        <v>-</v>
      </c>
      <c r="BC47" s="34" t="str">
        <f>+INDEX('年間計画（月別）'!$AG$38:$AM$68,'年間計画（曜日別）'!AY47,BC$3)</f>
        <v>-</v>
      </c>
      <c r="BD47" s="34" t="str">
        <f>+INDEX('年間計画（月別）'!$AG$38:$AM$68,'年間計画（曜日別）'!AY47,BD$3)</f>
        <v>-</v>
      </c>
      <c r="BE47" s="34" t="str">
        <f>+INDEX('年間計画（月別）'!$AG$38:$AM$68,'年間計画（曜日別）'!AY47,BE$3)</f>
        <v>-</v>
      </c>
      <c r="BF47" s="81" t="str">
        <f>+INDEX('年間計画（月別）'!$AG$38:$AM$68,'年間計画（曜日別）'!AY47,BF$3)</f>
        <v>-</v>
      </c>
      <c r="BG47" s="188"/>
      <c r="BK47" s="213">
        <f t="shared" si="19"/>
        <v>40563</v>
      </c>
      <c r="BL47" s="25">
        <f t="shared" si="0"/>
        <v>20</v>
      </c>
      <c r="BM47" s="25" t="str">
        <f t="shared" si="20"/>
        <v>木</v>
      </c>
      <c r="BN47" s="213">
        <f t="shared" si="1"/>
        <v>40564</v>
      </c>
      <c r="BO47" s="25">
        <f t="shared" si="2"/>
        <v>21</v>
      </c>
      <c r="BP47" s="25" t="str">
        <f t="shared" si="3"/>
        <v>金</v>
      </c>
      <c r="BQ47" s="213">
        <f t="shared" si="4"/>
        <v>40565</v>
      </c>
      <c r="BR47" s="25">
        <f t="shared" si="5"/>
        <v>22</v>
      </c>
      <c r="BS47" s="25" t="str">
        <f t="shared" si="6"/>
        <v>土</v>
      </c>
      <c r="BT47" s="213">
        <f t="shared" si="7"/>
        <v>40566</v>
      </c>
      <c r="BU47" s="25">
        <f t="shared" si="8"/>
        <v>23</v>
      </c>
      <c r="BV47" s="25" t="str">
        <f t="shared" si="9"/>
        <v>日</v>
      </c>
      <c r="BW47" s="213">
        <f t="shared" si="10"/>
        <v>40567</v>
      </c>
      <c r="BX47" s="25">
        <f t="shared" si="11"/>
        <v>24</v>
      </c>
      <c r="BY47" s="25" t="str">
        <f t="shared" si="12"/>
        <v>月</v>
      </c>
      <c r="BZ47" s="213">
        <f t="shared" si="13"/>
        <v>40568</v>
      </c>
      <c r="CA47" s="25">
        <f t="shared" si="14"/>
        <v>25</v>
      </c>
      <c r="CB47" s="25" t="str">
        <f t="shared" si="15"/>
        <v>火</v>
      </c>
      <c r="CC47" s="213">
        <f t="shared" si="16"/>
        <v>40569</v>
      </c>
      <c r="CD47" s="25">
        <f t="shared" si="17"/>
        <v>26</v>
      </c>
      <c r="CE47" s="25" t="str">
        <f t="shared" si="18"/>
        <v>水</v>
      </c>
    </row>
    <row r="48" spans="1:83" ht="15.75" customHeight="1" thickBot="1">
      <c r="A48" s="207"/>
      <c r="B48" s="62">
        <v>44</v>
      </c>
      <c r="C48" s="73">
        <v>24</v>
      </c>
      <c r="D48" s="61">
        <f>+INDEX('年間計画（月別）'!$AG$38:$AM$68,'年間計画（曜日別）'!C48,D$3)</f>
        <v>0</v>
      </c>
      <c r="E48" s="34">
        <f>+INDEX('年間計画（月別）'!$AG$38:$AM$68,'年間計画（曜日別）'!C48,E$3)</f>
        <v>0</v>
      </c>
      <c r="F48" s="34">
        <f>+INDEX('年間計画（月別）'!$AG$38:$AM$68,'年間計画（曜日別）'!C48,F$3)</f>
        <v>0</v>
      </c>
      <c r="G48" s="34">
        <f>+INDEX('年間計画（月別）'!$AG$38:$AM$68,'年間計画（曜日別）'!C48,G$3)</f>
        <v>0</v>
      </c>
      <c r="H48" s="34">
        <f>+INDEX('年間計画（月別）'!$AG$38:$AM$68,'年間計画（曜日別）'!C48,H$3)</f>
        <v>0</v>
      </c>
      <c r="I48" s="34">
        <f>+INDEX('年間計画（月別）'!$AG$38:$AM$68,'年間計画（曜日別）'!C48,I$3)</f>
        <v>0</v>
      </c>
      <c r="J48" s="81">
        <f>+INDEX('年間計画（月別）'!$AG$38:$AM$68,'年間計画（曜日別）'!C48,J$3)</f>
        <v>0</v>
      </c>
      <c r="K48" s="220">
        <v>25</v>
      </c>
      <c r="L48" s="41">
        <f>+INDEX('年間計画（月別）'!$AG$38:$AM$68,'年間計画（曜日別）'!K48,L$3)</f>
        <v>0</v>
      </c>
      <c r="M48" s="7">
        <f>+INDEX('年間計画（月別）'!$AG$38:$AM$68,'年間計画（曜日別）'!K48,M$3)</f>
        <v>0</v>
      </c>
      <c r="N48" s="7">
        <f>+INDEX('年間計画（月別）'!$AG$38:$AM$68,'年間計画（曜日別）'!K48,N$3)</f>
        <v>0</v>
      </c>
      <c r="O48" s="7">
        <f>+INDEX('年間計画（月別）'!$AG$38:$AM$68,'年間計画（曜日別）'!K48,O$3)</f>
        <v>0</v>
      </c>
      <c r="P48" s="7">
        <f>+INDEX('年間計画（月別）'!$AG$38:$AM$68,'年間計画（曜日別）'!K48,P$3)</f>
        <v>0</v>
      </c>
      <c r="Q48" s="7">
        <f>+INDEX('年間計画（月別）'!$AG$38:$AM$68,'年間計画（曜日別）'!K48,Q$3)</f>
        <v>0</v>
      </c>
      <c r="R48" s="42">
        <f>+INDEX('年間計画（月別）'!$AG$38:$AM$68,'年間計画（曜日別）'!K48,R$3)</f>
        <v>0</v>
      </c>
      <c r="S48" s="211">
        <v>26</v>
      </c>
      <c r="T48" s="41">
        <f>+INDEX('年間計画（月別）'!$AG$38:$AM$68,'年間計画（曜日別）'!S48,T$3)</f>
        <v>0</v>
      </c>
      <c r="U48" s="7">
        <f>+INDEX('年間計画（月別）'!$AG$38:$AM$68,'年間計画（曜日別）'!S48,U$3)</f>
        <v>0</v>
      </c>
      <c r="V48" s="7">
        <f>+INDEX('年間計画（月別）'!$AG$38:$AM$68,'年間計画（曜日別）'!S48,V$3)</f>
        <v>0</v>
      </c>
      <c r="W48" s="7">
        <f>+INDEX('年間計画（月別）'!$AG$38:$AM$68,'年間計画（曜日別）'!S48,W$3)</f>
        <v>0</v>
      </c>
      <c r="X48" s="7">
        <f>+INDEX('年間計画（月別）'!$AG$38:$AM$68,'年間計画（曜日別）'!S48,X$3)</f>
        <v>0</v>
      </c>
      <c r="Y48" s="7">
        <f>+INDEX('年間計画（月別）'!$AG$38:$AM$68,'年間計画（曜日別）'!S48,Y$3)</f>
        <v>0</v>
      </c>
      <c r="Z48" s="42">
        <f>+INDEX('年間計画（月別）'!$AG$38:$AM$68,'年間計画（曜日別）'!S48,Z$3)</f>
        <v>0</v>
      </c>
      <c r="AA48" s="211">
        <v>27</v>
      </c>
      <c r="AB48" s="41">
        <f>+INDEX('年間計画（月別）'!$AG$38:$AM$68,'年間計画（曜日別）'!AA48,AB$3)</f>
        <v>0</v>
      </c>
      <c r="AC48" s="7">
        <f>+INDEX('年間計画（月別）'!$AG$38:$AM$68,'年間計画（曜日別）'!AA48,AC$3)</f>
        <v>0</v>
      </c>
      <c r="AD48" s="7">
        <f>+INDEX('年間計画（月別）'!$AG$38:$AM$68,'年間計画（曜日別）'!AA48,AD$3)</f>
        <v>0</v>
      </c>
      <c r="AE48" s="7">
        <f>+INDEX('年間計画（月別）'!$AG$38:$AM$68,'年間計画（曜日別）'!AA48,AE$3)</f>
        <v>0</v>
      </c>
      <c r="AF48" s="7">
        <f>+INDEX('年間計画（月別）'!$AG$38:$AM$68,'年間計画（曜日別）'!AA48,AF$3)</f>
        <v>0</v>
      </c>
      <c r="AG48" s="7">
        <f>+INDEX('年間計画（月別）'!$AG$38:$AM$68,'年間計画（曜日別）'!AA48,AG$3)</f>
        <v>0</v>
      </c>
      <c r="AH48" s="42">
        <f>+INDEX('年間計画（月別）'!$AG$38:$AM$68,'年間計画（曜日別）'!AA48,AH$3)</f>
        <v>0</v>
      </c>
      <c r="AI48" s="197">
        <v>28</v>
      </c>
      <c r="AJ48" s="41">
        <f>+INDEX('年間計画（月別）'!$AG$38:$AM$68,'年間計画（曜日別）'!AI48,AJ$3)</f>
        <v>0</v>
      </c>
      <c r="AK48" s="7">
        <f>+INDEX('年間計画（月別）'!$AG$38:$AM$68,'年間計画（曜日別）'!AI48,AK$3)</f>
        <v>0</v>
      </c>
      <c r="AL48" s="7">
        <f>+INDEX('年間計画（月別）'!$AG$38:$AM$68,'年間計画（曜日別）'!AI48,AL$3)</f>
        <v>0</v>
      </c>
      <c r="AM48" s="7">
        <f>+INDEX('年間計画（月別）'!$AG$38:$AM$68,'年間計画（曜日別）'!AI48,AM$3)</f>
        <v>0</v>
      </c>
      <c r="AN48" s="7">
        <f>+INDEX('年間計画（月別）'!$AG$38:$AM$68,'年間計画（曜日別）'!AI48,AN$3)</f>
        <v>0</v>
      </c>
      <c r="AO48" s="7">
        <f>+INDEX('年間計画（月別）'!$AG$38:$AM$68,'年間計画（曜日別）'!AI48,AO$3)</f>
        <v>0</v>
      </c>
      <c r="AP48" s="42">
        <f>+INDEX('年間計画（月別）'!$AG$38:$AM$68,'年間計画（曜日別）'!AI48,AP$3)</f>
        <v>0</v>
      </c>
      <c r="AQ48" s="197">
        <v>29</v>
      </c>
      <c r="AR48" s="41" t="str">
        <f>+INDEX('年間計画（月別）'!$AG$38:$AM$68,'年間計画（曜日別）'!AQ48,AR$3)</f>
        <v>-</v>
      </c>
      <c r="AS48" s="7" t="str">
        <f>+INDEX('年間計画（月別）'!$AG$38:$AM$68,'年間計画（曜日別）'!AQ48,AS$3)</f>
        <v>-</v>
      </c>
      <c r="AT48" s="7" t="str">
        <f>+INDEX('年間計画（月別）'!$AG$38:$AM$68,'年間計画（曜日別）'!AQ48,AT$3)</f>
        <v>-</v>
      </c>
      <c r="AU48" s="7" t="str">
        <f>+INDEX('年間計画（月別）'!$AG$38:$AM$68,'年間計画（曜日別）'!AQ48,AU$3)</f>
        <v>-</v>
      </c>
      <c r="AV48" s="7" t="str">
        <f>+INDEX('年間計画（月別）'!$AG$38:$AM$68,'年間計画（曜日別）'!AQ48,AV$3)</f>
        <v>-</v>
      </c>
      <c r="AW48" s="7" t="str">
        <f>+INDEX('年間計画（月別）'!$AG$38:$AM$68,'年間計画（曜日別）'!AQ48,AW$3)</f>
        <v>-</v>
      </c>
      <c r="AX48" s="42" t="str">
        <f>+INDEX('年間計画（月別）'!$AG$38:$AM$68,'年間計画（曜日別）'!AQ48,AX$3)</f>
        <v>-</v>
      </c>
      <c r="AY48" s="197">
        <v>30</v>
      </c>
      <c r="AZ48" s="41" t="str">
        <f>+INDEX('年間計画（月別）'!$AG$38:$AM$68,'年間計画（曜日別）'!AY48,AZ$3)</f>
        <v>-</v>
      </c>
      <c r="BA48" s="7" t="str">
        <f>+INDEX('年間計画（月別）'!$AG$38:$AM$68,'年間計画（曜日別）'!AY48,BA$3)</f>
        <v>-</v>
      </c>
      <c r="BB48" s="7" t="str">
        <f>+INDEX('年間計画（月別）'!$AG$38:$AM$68,'年間計画（曜日別）'!AY48,BB$3)</f>
        <v>-</v>
      </c>
      <c r="BC48" s="7" t="str">
        <f>+INDEX('年間計画（月別）'!$AG$38:$AM$68,'年間計画（曜日別）'!AY48,BC$3)</f>
        <v>-</v>
      </c>
      <c r="BD48" s="7" t="str">
        <f>+INDEX('年間計画（月別）'!$AG$38:$AM$68,'年間計画（曜日別）'!AY48,BD$3)</f>
        <v>-</v>
      </c>
      <c r="BE48" s="7" t="str">
        <f>+INDEX('年間計画（月別）'!$AG$38:$AM$68,'年間計画（曜日別）'!AY48,BE$3)</f>
        <v>-</v>
      </c>
      <c r="BF48" s="42" t="str">
        <f>+INDEX('年間計画（月別）'!$AG$38:$AM$68,'年間計画（曜日別）'!AY48,BF$3)</f>
        <v>-</v>
      </c>
      <c r="BG48" s="218"/>
      <c r="BK48" s="213">
        <f t="shared" si="19"/>
        <v>40570</v>
      </c>
      <c r="BL48" s="25">
        <f t="shared" si="0"/>
        <v>27</v>
      </c>
      <c r="BM48" s="25" t="str">
        <f t="shared" si="20"/>
        <v>木</v>
      </c>
      <c r="BN48" s="213">
        <f t="shared" si="1"/>
        <v>40571</v>
      </c>
      <c r="BO48" s="25">
        <f t="shared" si="2"/>
        <v>28</v>
      </c>
      <c r="BP48" s="25" t="str">
        <f t="shared" si="3"/>
        <v>金</v>
      </c>
      <c r="BQ48" s="213">
        <f t="shared" si="4"/>
        <v>40572</v>
      </c>
      <c r="BR48" s="25">
        <f t="shared" si="5"/>
        <v>29</v>
      </c>
      <c r="BS48" s="25" t="str">
        <f t="shared" si="6"/>
        <v>土</v>
      </c>
      <c r="BT48" s="213">
        <f t="shared" si="7"/>
        <v>40573</v>
      </c>
      <c r="BU48" s="25">
        <f t="shared" si="8"/>
        <v>30</v>
      </c>
      <c r="BV48" s="25" t="str">
        <f t="shared" si="9"/>
        <v>日</v>
      </c>
      <c r="BW48" s="213">
        <f t="shared" si="10"/>
        <v>40574</v>
      </c>
      <c r="BX48" s="25">
        <f t="shared" si="11"/>
        <v>31</v>
      </c>
      <c r="BY48" s="25" t="str">
        <f t="shared" si="12"/>
        <v>月</v>
      </c>
      <c r="BZ48" s="213">
        <f t="shared" si="13"/>
        <v>40575</v>
      </c>
      <c r="CA48" s="25">
        <f t="shared" si="14"/>
        <v>1</v>
      </c>
      <c r="CB48" s="25" t="str">
        <f t="shared" si="15"/>
        <v>火</v>
      </c>
      <c r="CC48" s="213">
        <f t="shared" si="16"/>
        <v>40576</v>
      </c>
      <c r="CD48" s="25">
        <f t="shared" si="17"/>
        <v>2</v>
      </c>
      <c r="CE48" s="25" t="str">
        <f t="shared" si="18"/>
        <v>水</v>
      </c>
    </row>
    <row r="49" spans="1:83" ht="15.75" customHeight="1" thickBot="1">
      <c r="A49" s="208"/>
      <c r="B49" s="219">
        <v>45</v>
      </c>
      <c r="C49" s="220">
        <v>31</v>
      </c>
      <c r="D49" s="41">
        <f>+INDEX('年間計画（月別）'!$AG$38:$AM$68,'年間計画（曜日別）'!C49,D$3)</f>
        <v>0</v>
      </c>
      <c r="E49" s="7">
        <f>+INDEX('年間計画（月別）'!$AG$38:$AM$68,'年間計画（曜日別）'!C49,E$3)</f>
        <v>0</v>
      </c>
      <c r="F49" s="7">
        <f>+INDEX('年間計画（月別）'!$AG$38:$AM$68,'年間計画（曜日別）'!C49,F$3)</f>
        <v>0</v>
      </c>
      <c r="G49" s="7">
        <f>+INDEX('年間計画（月別）'!$AG$38:$AM$68,'年間計画（曜日別）'!C49,G$3)</f>
        <v>0</v>
      </c>
      <c r="H49" s="7">
        <f>+INDEX('年間計画（月別）'!$AG$38:$AM$68,'年間計画（曜日別）'!C49,H$3)</f>
        <v>0</v>
      </c>
      <c r="I49" s="7">
        <f>+INDEX('年間計画（月別）'!$AG$38:$AM$68,'年間計画（曜日別）'!C49,I$3)</f>
        <v>0</v>
      </c>
      <c r="J49" s="42">
        <f>+INDEX('年間計画（月別）'!$AG$38:$AM$68,'年間計画（曜日別）'!C49,J$3)</f>
        <v>0</v>
      </c>
      <c r="K49" s="125">
        <v>1</v>
      </c>
      <c r="L49" s="214">
        <f>+INDEX('年間計画（月別）'!$AQ$38:$AW$68,'年間計画（曜日別）'!K49,L$3)</f>
        <v>0</v>
      </c>
      <c r="M49" s="215">
        <f>+INDEX('年間計画（月別）'!$AQ$38:$AW$68,'年間計画（曜日別）'!K49,M$3)</f>
        <v>0</v>
      </c>
      <c r="N49" s="215">
        <f>+INDEX('年間計画（月別）'!$AQ$38:$AW$68,'年間計画（曜日別）'!K49,N$3)</f>
        <v>0</v>
      </c>
      <c r="O49" s="215">
        <f>+INDEX('年間計画（月別）'!$AQ$38:$AW$68,'年間計画（曜日別）'!K49,O$3)</f>
        <v>0</v>
      </c>
      <c r="P49" s="215">
        <f>+INDEX('年間計画（月別）'!$AQ$38:$AW$68,'年間計画（曜日別）'!K49,P$3)</f>
        <v>0</v>
      </c>
      <c r="Q49" s="215">
        <f>+INDEX('年間計画（月別）'!$AQ$38:$AW$68,'年間計画（曜日別）'!K49,Q$3)</f>
        <v>0</v>
      </c>
      <c r="R49" s="216">
        <f>+INDEX('年間計画（月別）'!$AQ$38:$AW$68,'年間計画（曜日別）'!K49,R$3)</f>
        <v>0</v>
      </c>
      <c r="S49" s="125">
        <v>2</v>
      </c>
      <c r="T49" s="214">
        <f>+INDEX('年間計画（月別）'!$AQ$38:$AW$68,'年間計画（曜日別）'!S49,T$3)</f>
        <v>0</v>
      </c>
      <c r="U49" s="215">
        <f>+INDEX('年間計画（月別）'!$AQ$38:$AW$68,'年間計画（曜日別）'!S49,U$3)</f>
        <v>0</v>
      </c>
      <c r="V49" s="215">
        <f>+INDEX('年間計画（月別）'!$AQ$38:$AW$68,'年間計画（曜日別）'!S49,V$3)</f>
        <v>0</v>
      </c>
      <c r="W49" s="215">
        <f>+INDEX('年間計画（月別）'!$AQ$38:$AW$68,'年間計画（曜日別）'!S49,W$3)</f>
        <v>0</v>
      </c>
      <c r="X49" s="215">
        <f>+INDEX('年間計画（月別）'!$AQ$38:$AW$68,'年間計画（曜日別）'!S49,X$3)</f>
        <v>0</v>
      </c>
      <c r="Y49" s="215">
        <f>+INDEX('年間計画（月別）'!$AQ$38:$AW$68,'年間計画（曜日別）'!S49,Y$3)</f>
        <v>0</v>
      </c>
      <c r="Z49" s="216">
        <f>+INDEX('年間計画（月別）'!$AQ$38:$AW$68,'年間計画（曜日別）'!S49,Z$3)</f>
        <v>0</v>
      </c>
      <c r="AA49" s="125">
        <v>3</v>
      </c>
      <c r="AB49" s="214">
        <f>+INDEX('年間計画（月別）'!$AQ$38:$AW$68,'年間計画（曜日別）'!AA49,AB$3)</f>
        <v>0</v>
      </c>
      <c r="AC49" s="215">
        <f>+INDEX('年間計画（月別）'!$AQ$38:$AW$68,'年間計画（曜日別）'!AA49,AC$3)</f>
        <v>0</v>
      </c>
      <c r="AD49" s="215">
        <f>+INDEX('年間計画（月別）'!$AQ$38:$AW$68,'年間計画（曜日別）'!AA49,AD$3)</f>
        <v>0</v>
      </c>
      <c r="AE49" s="215">
        <f>+INDEX('年間計画（月別）'!$AQ$38:$AW$68,'年間計画（曜日別）'!AA49,AE$3)</f>
        <v>0</v>
      </c>
      <c r="AF49" s="215">
        <f>+INDEX('年間計画（月別）'!$AQ$38:$AW$68,'年間計画（曜日別）'!AA49,AF$3)</f>
        <v>0</v>
      </c>
      <c r="AG49" s="215">
        <f>+INDEX('年間計画（月別）'!$AQ$38:$AW$68,'年間計画（曜日別）'!AA49,AG$3)</f>
        <v>0</v>
      </c>
      <c r="AH49" s="216">
        <f>+INDEX('年間計画（月別）'!$AQ$38:$AW$68,'年間計画（曜日別）'!AA49,AH$3)</f>
        <v>0</v>
      </c>
      <c r="AI49" s="68">
        <v>4</v>
      </c>
      <c r="AJ49" s="214">
        <f>+INDEX('年間計画（月別）'!$AQ$38:$AW$68,'年間計画（曜日別）'!AI49,AJ$3)</f>
        <v>0</v>
      </c>
      <c r="AK49" s="215">
        <f>+INDEX('年間計画（月別）'!$AQ$38:$AW$68,'年間計画（曜日別）'!AI49,AK$3)</f>
        <v>0</v>
      </c>
      <c r="AL49" s="215">
        <f>+INDEX('年間計画（月別）'!$AQ$38:$AW$68,'年間計画（曜日別）'!AI49,AL$3)</f>
        <v>0</v>
      </c>
      <c r="AM49" s="215">
        <f>+INDEX('年間計画（月別）'!$AQ$38:$AW$68,'年間計画（曜日別）'!AI49,AM$3)</f>
        <v>0</v>
      </c>
      <c r="AN49" s="215">
        <f>+INDEX('年間計画（月別）'!$AQ$38:$AW$68,'年間計画（曜日別）'!AI49,AN$3)</f>
        <v>0</v>
      </c>
      <c r="AO49" s="215">
        <f>+INDEX('年間計画（月別）'!$AQ$38:$AW$68,'年間計画（曜日別）'!AI49,AO$3)</f>
        <v>0</v>
      </c>
      <c r="AP49" s="216">
        <f>+INDEX('年間計画（月別）'!$AQ$38:$AW$68,'年間計画（曜日別）'!AI49,AP$3)</f>
        <v>0</v>
      </c>
      <c r="AQ49" s="68">
        <v>5</v>
      </c>
      <c r="AR49" s="214" t="str">
        <f>+INDEX('年間計画（月別）'!$AQ$38:$AW$68,'年間計画（曜日別）'!AQ49,AR$3)</f>
        <v>-</v>
      </c>
      <c r="AS49" s="215" t="str">
        <f>+INDEX('年間計画（月別）'!$AQ$38:$AW$68,'年間計画（曜日別）'!AQ49,AS$3)</f>
        <v>-</v>
      </c>
      <c r="AT49" s="215" t="str">
        <f>+INDEX('年間計画（月別）'!$AQ$38:$AW$68,'年間計画（曜日別）'!AQ49,AT$3)</f>
        <v>-</v>
      </c>
      <c r="AU49" s="215" t="str">
        <f>+INDEX('年間計画（月別）'!$AQ$38:$AW$68,'年間計画（曜日別）'!AQ49,AU$3)</f>
        <v>-</v>
      </c>
      <c r="AV49" s="215" t="str">
        <f>+INDEX('年間計画（月別）'!$AQ$38:$AW$68,'年間計画（曜日別）'!AQ49,AV$3)</f>
        <v>-</v>
      </c>
      <c r="AW49" s="215" t="str">
        <f>+INDEX('年間計画（月別）'!$AQ$38:$AW$68,'年間計画（曜日別）'!AQ49,AW$3)</f>
        <v>-</v>
      </c>
      <c r="AX49" s="216" t="str">
        <f>+INDEX('年間計画（月別）'!$AQ$38:$AW$68,'年間計画（曜日別）'!AQ49,AX$3)</f>
        <v>-</v>
      </c>
      <c r="AY49" s="68">
        <v>6</v>
      </c>
      <c r="AZ49" s="214" t="str">
        <f>+INDEX('年間計画（月別）'!$AQ$38:$AW$68,'年間計画（曜日別）'!AY49,AZ$3)</f>
        <v>-</v>
      </c>
      <c r="BA49" s="215" t="str">
        <f>+INDEX('年間計画（月別）'!$AQ$38:$AW$68,'年間計画（曜日別）'!AY49,BA$3)</f>
        <v>-</v>
      </c>
      <c r="BB49" s="215" t="str">
        <f>+INDEX('年間計画（月別）'!$AQ$38:$AW$68,'年間計画（曜日別）'!AY49,BB$3)</f>
        <v>-</v>
      </c>
      <c r="BC49" s="215" t="str">
        <f>+INDEX('年間計画（月別）'!$AQ$38:$AW$68,'年間計画（曜日別）'!AY49,BC$3)</f>
        <v>-</v>
      </c>
      <c r="BD49" s="215" t="str">
        <f>+INDEX('年間計画（月別）'!$AQ$38:$AW$68,'年間計画（曜日別）'!AY49,BD$3)</f>
        <v>-</v>
      </c>
      <c r="BE49" s="215" t="str">
        <f>+INDEX('年間計画（月別）'!$AQ$38:$AW$68,'年間計画（曜日別）'!AY49,BE$3)</f>
        <v>-</v>
      </c>
      <c r="BF49" s="216" t="str">
        <f>+INDEX('年間計画（月別）'!$AQ$38:$AW$68,'年間計画（曜日別）'!AY49,BF$3)</f>
        <v>-</v>
      </c>
      <c r="BG49" s="217"/>
      <c r="BK49" s="213">
        <f t="shared" si="19"/>
        <v>40577</v>
      </c>
      <c r="BL49" s="25">
        <f t="shared" si="0"/>
        <v>3</v>
      </c>
      <c r="BM49" s="25" t="str">
        <f t="shared" si="20"/>
        <v>木</v>
      </c>
      <c r="BN49" s="213">
        <f t="shared" si="1"/>
        <v>40578</v>
      </c>
      <c r="BO49" s="25">
        <f t="shared" si="2"/>
        <v>4</v>
      </c>
      <c r="BP49" s="25" t="str">
        <f t="shared" si="3"/>
        <v>金</v>
      </c>
      <c r="BQ49" s="213">
        <f t="shared" si="4"/>
        <v>40579</v>
      </c>
      <c r="BR49" s="25">
        <f t="shared" si="5"/>
        <v>5</v>
      </c>
      <c r="BS49" s="25" t="str">
        <f t="shared" si="6"/>
        <v>土</v>
      </c>
      <c r="BT49" s="213">
        <f t="shared" si="7"/>
        <v>40580</v>
      </c>
      <c r="BU49" s="25">
        <f t="shared" si="8"/>
        <v>6</v>
      </c>
      <c r="BV49" s="25" t="str">
        <f t="shared" si="9"/>
        <v>日</v>
      </c>
      <c r="BW49" s="213">
        <f t="shared" si="10"/>
        <v>40581</v>
      </c>
      <c r="BX49" s="25">
        <f t="shared" si="11"/>
        <v>7</v>
      </c>
      <c r="BY49" s="25" t="str">
        <f t="shared" si="12"/>
        <v>月</v>
      </c>
      <c r="BZ49" s="213">
        <f t="shared" si="13"/>
        <v>40582</v>
      </c>
      <c r="CA49" s="25">
        <f t="shared" si="14"/>
        <v>8</v>
      </c>
      <c r="CB49" s="25" t="str">
        <f t="shared" si="15"/>
        <v>火</v>
      </c>
      <c r="CC49" s="213">
        <f t="shared" si="16"/>
        <v>40583</v>
      </c>
      <c r="CD49" s="25">
        <f t="shared" si="17"/>
        <v>9</v>
      </c>
      <c r="CE49" s="25" t="str">
        <f t="shared" si="18"/>
        <v>水</v>
      </c>
    </row>
    <row r="50" spans="1:83" ht="15.75" customHeight="1">
      <c r="A50" s="207"/>
      <c r="B50" s="67">
        <v>46</v>
      </c>
      <c r="C50" s="194">
        <v>7</v>
      </c>
      <c r="D50" s="214">
        <f>+INDEX('年間計画（月別）'!$AQ$38:$AW$68,'年間計画（曜日別）'!C50,D$3)</f>
        <v>0</v>
      </c>
      <c r="E50" s="215">
        <f>+INDEX('年間計画（月別）'!$AQ$38:$AW$68,'年間計画（曜日別）'!C50,E$3)</f>
        <v>0</v>
      </c>
      <c r="F50" s="215">
        <f>+INDEX('年間計画（月別）'!$AQ$38:$AW$68,'年間計画（曜日別）'!C50,F$3)</f>
        <v>0</v>
      </c>
      <c r="G50" s="215">
        <f>+INDEX('年間計画（月別）'!$AQ$38:$AW$68,'年間計画（曜日別）'!C50,G$3)</f>
        <v>0</v>
      </c>
      <c r="H50" s="215">
        <f>+INDEX('年間計画（月別）'!$AQ$38:$AW$68,'年間計画（曜日別）'!C50,H$3)</f>
        <v>0</v>
      </c>
      <c r="I50" s="215">
        <f>+INDEX('年間計画（月別）'!$AQ$38:$AW$68,'年間計画（曜日別）'!C50,I$3)</f>
        <v>0</v>
      </c>
      <c r="J50" s="216">
        <f>+INDEX('年間計画（月別）'!$AQ$38:$AW$68,'年間計画（曜日別）'!C50,J$3)</f>
        <v>0</v>
      </c>
      <c r="K50" s="122">
        <v>8</v>
      </c>
      <c r="L50" s="61">
        <f>+INDEX('年間計画（月別）'!$AQ$38:$AW$68,'年間計画（曜日別）'!K50,L$3)</f>
        <v>0</v>
      </c>
      <c r="M50" s="34">
        <f>+INDEX('年間計画（月別）'!$AQ$38:$AW$68,'年間計画（曜日別）'!K50,M$3)</f>
        <v>0</v>
      </c>
      <c r="N50" s="34">
        <f>+INDEX('年間計画（月別）'!$AQ$38:$AW$68,'年間計画（曜日別）'!K50,N$3)</f>
        <v>0</v>
      </c>
      <c r="O50" s="34">
        <f>+INDEX('年間計画（月別）'!$AQ$38:$AW$68,'年間計画（曜日別）'!K50,O$3)</f>
        <v>0</v>
      </c>
      <c r="P50" s="34">
        <f>+INDEX('年間計画（月別）'!$AQ$38:$AW$68,'年間計画（曜日別）'!K50,P$3)</f>
        <v>0</v>
      </c>
      <c r="Q50" s="34">
        <f>+INDEX('年間計画（月別）'!$AQ$38:$AW$68,'年間計画（曜日別）'!K50,Q$3)</f>
        <v>0</v>
      </c>
      <c r="R50" s="81">
        <f>+INDEX('年間計画（月別）'!$AQ$38:$AW$68,'年間計画（曜日別）'!K50,R$3)</f>
        <v>0</v>
      </c>
      <c r="S50" s="122">
        <v>9</v>
      </c>
      <c r="T50" s="61">
        <f>+INDEX('年間計画（月別）'!$AQ$38:$AW$68,'年間計画（曜日別）'!S50,T$3)</f>
        <v>0</v>
      </c>
      <c r="U50" s="34">
        <f>+INDEX('年間計画（月別）'!$AQ$38:$AW$68,'年間計画（曜日別）'!S50,U$3)</f>
        <v>0</v>
      </c>
      <c r="V50" s="34">
        <f>+INDEX('年間計画（月別）'!$AQ$38:$AW$68,'年間計画（曜日別）'!S50,V$3)</f>
        <v>0</v>
      </c>
      <c r="W50" s="34">
        <f>+INDEX('年間計画（月別）'!$AQ$38:$AW$68,'年間計画（曜日別）'!S50,W$3)</f>
        <v>0</v>
      </c>
      <c r="X50" s="34">
        <f>+INDEX('年間計画（月別）'!$AQ$38:$AW$68,'年間計画（曜日別）'!S50,X$3)</f>
        <v>0</v>
      </c>
      <c r="Y50" s="34">
        <f>+INDEX('年間計画（月別）'!$AQ$38:$AW$68,'年間計画（曜日別）'!S50,Y$3)</f>
        <v>0</v>
      </c>
      <c r="Z50" s="81">
        <f>+INDEX('年間計画（月別）'!$AQ$38:$AW$68,'年間計画（曜日別）'!S50,Z$3)</f>
        <v>0</v>
      </c>
      <c r="AA50" s="122">
        <v>10</v>
      </c>
      <c r="AB50" s="61">
        <f>+INDEX('年間計画（月別）'!$AQ$38:$AW$68,'年間計画（曜日別）'!AA50,AB$3)</f>
        <v>0</v>
      </c>
      <c r="AC50" s="34">
        <f>+INDEX('年間計画（月別）'!$AQ$38:$AW$68,'年間計画（曜日別）'!AA50,AC$3)</f>
        <v>0</v>
      </c>
      <c r="AD50" s="34">
        <f>+INDEX('年間計画（月別）'!$AQ$38:$AW$68,'年間計画（曜日別）'!AA50,AD$3)</f>
        <v>0</v>
      </c>
      <c r="AE50" s="34">
        <f>+INDEX('年間計画（月別）'!$AQ$38:$AW$68,'年間計画（曜日別）'!AA50,AE$3)</f>
        <v>0</v>
      </c>
      <c r="AF50" s="34">
        <f>+INDEX('年間計画（月別）'!$AQ$38:$AW$68,'年間計画（曜日別）'!AA50,AF$3)</f>
        <v>0</v>
      </c>
      <c r="AG50" s="34">
        <f>+INDEX('年間計画（月別）'!$AQ$38:$AW$68,'年間計画（曜日別）'!AA50,AG$3)</f>
        <v>0</v>
      </c>
      <c r="AH50" s="81">
        <f>+INDEX('年間計画（月別）'!$AQ$38:$AW$68,'年間計画（曜日別）'!AA50,AH$3)</f>
        <v>0</v>
      </c>
      <c r="AI50" s="64">
        <v>11</v>
      </c>
      <c r="AJ50" s="61" t="str">
        <f>+INDEX('年間計画（月別）'!$AQ$38:$AW$68,'年間計画（曜日別）'!AI50,AJ$3)</f>
        <v>-</v>
      </c>
      <c r="AK50" s="34" t="str">
        <f>+INDEX('年間計画（月別）'!$AQ$38:$AW$68,'年間計画（曜日別）'!AI50,AK$3)</f>
        <v>-</v>
      </c>
      <c r="AL50" s="34" t="str">
        <f>+INDEX('年間計画（月別）'!$AQ$38:$AW$68,'年間計画（曜日別）'!AI50,AL$3)</f>
        <v>-</v>
      </c>
      <c r="AM50" s="34" t="str">
        <f>+INDEX('年間計画（月別）'!$AQ$38:$AW$68,'年間計画（曜日別）'!AI50,AM$3)</f>
        <v>-</v>
      </c>
      <c r="AN50" s="34" t="str">
        <f>+INDEX('年間計画（月別）'!$AQ$38:$AW$68,'年間計画（曜日別）'!AI50,AN$3)</f>
        <v>-</v>
      </c>
      <c r="AO50" s="34" t="str">
        <f>+INDEX('年間計画（月別）'!$AQ$38:$AW$68,'年間計画（曜日別）'!AI50,AO$3)</f>
        <v>-</v>
      </c>
      <c r="AP50" s="81" t="str">
        <f>+INDEX('年間計画（月別）'!$AQ$38:$AW$68,'年間計画（曜日別）'!AI50,AP$3)</f>
        <v>-</v>
      </c>
      <c r="AQ50" s="64">
        <v>12</v>
      </c>
      <c r="AR50" s="61" t="str">
        <f>+INDEX('年間計画（月別）'!$AQ$38:$AW$68,'年間計画（曜日別）'!AQ50,AR$3)</f>
        <v>-</v>
      </c>
      <c r="AS50" s="34" t="str">
        <f>+INDEX('年間計画（月別）'!$AQ$38:$AW$68,'年間計画（曜日別）'!AQ50,AS$3)</f>
        <v>-</v>
      </c>
      <c r="AT50" s="34" t="str">
        <f>+INDEX('年間計画（月別）'!$AQ$38:$AW$68,'年間計画（曜日別）'!AQ50,AT$3)</f>
        <v>-</v>
      </c>
      <c r="AU50" s="34" t="str">
        <f>+INDEX('年間計画（月別）'!$AQ$38:$AW$68,'年間計画（曜日別）'!AQ50,AU$3)</f>
        <v>-</v>
      </c>
      <c r="AV50" s="34" t="str">
        <f>+INDEX('年間計画（月別）'!$AQ$38:$AW$68,'年間計画（曜日別）'!AQ50,AV$3)</f>
        <v>-</v>
      </c>
      <c r="AW50" s="34" t="str">
        <f>+INDEX('年間計画（月別）'!$AQ$38:$AW$68,'年間計画（曜日別）'!AQ50,AW$3)</f>
        <v>-</v>
      </c>
      <c r="AX50" s="81" t="str">
        <f>+INDEX('年間計画（月別）'!$AQ$38:$AW$68,'年間計画（曜日別）'!AQ50,AX$3)</f>
        <v>-</v>
      </c>
      <c r="AY50" s="64">
        <v>13</v>
      </c>
      <c r="AZ50" s="61" t="str">
        <f>+INDEX('年間計画（月別）'!$AQ$38:$AW$68,'年間計画（曜日別）'!AY50,AZ$3)</f>
        <v>-</v>
      </c>
      <c r="BA50" s="34" t="str">
        <f>+INDEX('年間計画（月別）'!$AQ$38:$AW$68,'年間計画（曜日別）'!AY50,BA$3)</f>
        <v>-</v>
      </c>
      <c r="BB50" s="34" t="str">
        <f>+INDEX('年間計画（月別）'!$AQ$38:$AW$68,'年間計画（曜日別）'!AY50,BB$3)</f>
        <v>-</v>
      </c>
      <c r="BC50" s="34" t="str">
        <f>+INDEX('年間計画（月別）'!$AQ$38:$AW$68,'年間計画（曜日別）'!AY50,BC$3)</f>
        <v>-</v>
      </c>
      <c r="BD50" s="34" t="str">
        <f>+INDEX('年間計画（月別）'!$AQ$38:$AW$68,'年間計画（曜日別）'!AY50,BD$3)</f>
        <v>-</v>
      </c>
      <c r="BE50" s="34" t="str">
        <f>+INDEX('年間計画（月別）'!$AQ$38:$AW$68,'年間計画（曜日別）'!AY50,BE$3)</f>
        <v>-</v>
      </c>
      <c r="BF50" s="81" t="str">
        <f>+INDEX('年間計画（月別）'!$AQ$38:$AW$68,'年間計画（曜日別）'!AY50,BF$3)</f>
        <v>-</v>
      </c>
      <c r="BG50" s="188"/>
      <c r="BK50" s="213">
        <f t="shared" si="19"/>
        <v>40584</v>
      </c>
      <c r="BL50" s="25">
        <f t="shared" si="0"/>
        <v>10</v>
      </c>
      <c r="BM50" s="25" t="str">
        <f t="shared" si="20"/>
        <v>木</v>
      </c>
      <c r="BN50" s="213">
        <f t="shared" si="1"/>
        <v>40585</v>
      </c>
      <c r="BO50" s="25">
        <f t="shared" si="2"/>
        <v>11</v>
      </c>
      <c r="BP50" s="25" t="str">
        <f t="shared" si="3"/>
        <v>金</v>
      </c>
      <c r="BQ50" s="213">
        <f t="shared" si="4"/>
        <v>40586</v>
      </c>
      <c r="BR50" s="25">
        <f t="shared" si="5"/>
        <v>12</v>
      </c>
      <c r="BS50" s="25" t="str">
        <f t="shared" si="6"/>
        <v>土</v>
      </c>
      <c r="BT50" s="213">
        <f t="shared" si="7"/>
        <v>40587</v>
      </c>
      <c r="BU50" s="25">
        <f t="shared" si="8"/>
        <v>13</v>
      </c>
      <c r="BV50" s="25" t="str">
        <f t="shared" si="9"/>
        <v>日</v>
      </c>
      <c r="BW50" s="213">
        <f t="shared" si="10"/>
        <v>40588</v>
      </c>
      <c r="BX50" s="25">
        <f t="shared" si="11"/>
        <v>14</v>
      </c>
      <c r="BY50" s="25" t="str">
        <f t="shared" si="12"/>
        <v>月</v>
      </c>
      <c r="BZ50" s="213">
        <f t="shared" si="13"/>
        <v>40589</v>
      </c>
      <c r="CA50" s="25">
        <f t="shared" si="14"/>
        <v>15</v>
      </c>
      <c r="CB50" s="25" t="str">
        <f t="shared" si="15"/>
        <v>火</v>
      </c>
      <c r="CC50" s="213">
        <f t="shared" si="16"/>
        <v>40590</v>
      </c>
      <c r="CD50" s="25">
        <f t="shared" si="17"/>
        <v>16</v>
      </c>
      <c r="CE50" s="25" t="str">
        <f t="shared" si="18"/>
        <v>水</v>
      </c>
    </row>
    <row r="51" spans="1:83" ht="15.75" customHeight="1">
      <c r="A51" s="207">
        <v>2</v>
      </c>
      <c r="B51" s="67">
        <v>47</v>
      </c>
      <c r="C51" s="73">
        <v>14</v>
      </c>
      <c r="D51" s="61">
        <f>+INDEX('年間計画（月別）'!$AQ$38:$AW$68,'年間計画（曜日別）'!C51,D$3)</f>
        <v>0</v>
      </c>
      <c r="E51" s="34">
        <f>+INDEX('年間計画（月別）'!$AQ$38:$AW$68,'年間計画（曜日別）'!C51,E$3)</f>
        <v>0</v>
      </c>
      <c r="F51" s="34">
        <f>+INDEX('年間計画（月別）'!$AQ$38:$AW$68,'年間計画（曜日別）'!C51,F$3)</f>
        <v>0</v>
      </c>
      <c r="G51" s="34">
        <f>+INDEX('年間計画（月別）'!$AQ$38:$AW$68,'年間計画（曜日別）'!C51,G$3)</f>
        <v>0</v>
      </c>
      <c r="H51" s="34">
        <f>+INDEX('年間計画（月別）'!$AQ$38:$AW$68,'年間計画（曜日別）'!C51,H$3)</f>
        <v>0</v>
      </c>
      <c r="I51" s="34">
        <f>+INDEX('年間計画（月別）'!$AQ$38:$AW$68,'年間計画（曜日別）'!C51,I$3)</f>
        <v>0</v>
      </c>
      <c r="J51" s="81">
        <f>+INDEX('年間計画（月別）'!$AQ$38:$AW$68,'年間計画（曜日別）'!C51,J$3)</f>
        <v>0</v>
      </c>
      <c r="K51" s="122">
        <v>15</v>
      </c>
      <c r="L51" s="61">
        <f>+INDEX('年間計画（月別）'!$AQ$38:$AW$68,'年間計画（曜日別）'!K51,L$3)</f>
        <v>0</v>
      </c>
      <c r="M51" s="34">
        <f>+INDEX('年間計画（月別）'!$AQ$38:$AW$68,'年間計画（曜日別）'!K51,M$3)</f>
        <v>0</v>
      </c>
      <c r="N51" s="34">
        <f>+INDEX('年間計画（月別）'!$AQ$38:$AW$68,'年間計画（曜日別）'!K51,N$3)</f>
        <v>0</v>
      </c>
      <c r="O51" s="34">
        <f>+INDEX('年間計画（月別）'!$AQ$38:$AW$68,'年間計画（曜日別）'!K51,O$3)</f>
        <v>0</v>
      </c>
      <c r="P51" s="34">
        <f>+INDEX('年間計画（月別）'!$AQ$38:$AW$68,'年間計画（曜日別）'!K51,P$3)</f>
        <v>0</v>
      </c>
      <c r="Q51" s="34">
        <f>+INDEX('年間計画（月別）'!$AQ$38:$AW$68,'年間計画（曜日別）'!K51,Q$3)</f>
        <v>0</v>
      </c>
      <c r="R51" s="81">
        <f>+INDEX('年間計画（月別）'!$AQ$38:$AW$68,'年間計画（曜日別）'!K51,R$3)</f>
        <v>0</v>
      </c>
      <c r="S51" s="122">
        <v>16</v>
      </c>
      <c r="T51" s="61">
        <f>+INDEX('年間計画（月別）'!$AQ$38:$AW$68,'年間計画（曜日別）'!S51,T$3)</f>
        <v>0</v>
      </c>
      <c r="U51" s="34">
        <f>+INDEX('年間計画（月別）'!$AQ$38:$AW$68,'年間計画（曜日別）'!S51,U$3)</f>
        <v>0</v>
      </c>
      <c r="V51" s="34">
        <f>+INDEX('年間計画（月別）'!$AQ$38:$AW$68,'年間計画（曜日別）'!S51,V$3)</f>
        <v>0</v>
      </c>
      <c r="W51" s="34">
        <f>+INDEX('年間計画（月別）'!$AQ$38:$AW$68,'年間計画（曜日別）'!S51,W$3)</f>
        <v>0</v>
      </c>
      <c r="X51" s="34">
        <f>+INDEX('年間計画（月別）'!$AQ$38:$AW$68,'年間計画（曜日別）'!S51,X$3)</f>
        <v>0</v>
      </c>
      <c r="Y51" s="34">
        <f>+INDEX('年間計画（月別）'!$AQ$38:$AW$68,'年間計画（曜日別）'!S51,Y$3)</f>
        <v>0</v>
      </c>
      <c r="Z51" s="81">
        <f>+INDEX('年間計画（月別）'!$AQ$38:$AW$68,'年間計画（曜日別）'!S51,Z$3)</f>
        <v>0</v>
      </c>
      <c r="AA51" s="122">
        <v>17</v>
      </c>
      <c r="AB51" s="61">
        <f>+INDEX('年間計画（月別）'!$AQ$38:$AW$68,'年間計画（曜日別）'!AA51,AB$3)</f>
        <v>0</v>
      </c>
      <c r="AC51" s="34">
        <f>+INDEX('年間計画（月別）'!$AQ$38:$AW$68,'年間計画（曜日別）'!AA51,AC$3)</f>
        <v>0</v>
      </c>
      <c r="AD51" s="34">
        <f>+INDEX('年間計画（月別）'!$AQ$38:$AW$68,'年間計画（曜日別）'!AA51,AD$3)</f>
        <v>0</v>
      </c>
      <c r="AE51" s="34">
        <f>+INDEX('年間計画（月別）'!$AQ$38:$AW$68,'年間計画（曜日別）'!AA51,AE$3)</f>
        <v>0</v>
      </c>
      <c r="AF51" s="34">
        <f>+INDEX('年間計画（月別）'!$AQ$38:$AW$68,'年間計画（曜日別）'!AA51,AF$3)</f>
        <v>0</v>
      </c>
      <c r="AG51" s="34">
        <f>+INDEX('年間計画（月別）'!$AQ$38:$AW$68,'年間計画（曜日別）'!AA51,AG$3)</f>
        <v>0</v>
      </c>
      <c r="AH51" s="81">
        <f>+INDEX('年間計画（月別）'!$AQ$38:$AW$68,'年間計画（曜日別）'!AA51,AH$3)</f>
        <v>0</v>
      </c>
      <c r="AI51" s="64">
        <v>18</v>
      </c>
      <c r="AJ51" s="61">
        <f>+INDEX('年間計画（月別）'!$AQ$38:$AW$68,'年間計画（曜日別）'!AI51,AJ$3)</f>
        <v>0</v>
      </c>
      <c r="AK51" s="34">
        <f>+INDEX('年間計画（月別）'!$AQ$38:$AW$68,'年間計画（曜日別）'!AI51,AK$3)</f>
        <v>0</v>
      </c>
      <c r="AL51" s="34">
        <f>+INDEX('年間計画（月別）'!$AQ$38:$AW$68,'年間計画（曜日別）'!AI51,AL$3)</f>
        <v>0</v>
      </c>
      <c r="AM51" s="34">
        <f>+INDEX('年間計画（月別）'!$AQ$38:$AW$68,'年間計画（曜日別）'!AI51,AM$3)</f>
        <v>0</v>
      </c>
      <c r="AN51" s="34">
        <f>+INDEX('年間計画（月別）'!$AQ$38:$AW$68,'年間計画（曜日別）'!AI51,AN$3)</f>
        <v>0</v>
      </c>
      <c r="AO51" s="34">
        <f>+INDEX('年間計画（月別）'!$AQ$38:$AW$68,'年間計画（曜日別）'!AI51,AO$3)</f>
        <v>0</v>
      </c>
      <c r="AP51" s="81">
        <f>+INDEX('年間計画（月別）'!$AQ$38:$AW$68,'年間計画（曜日別）'!AI51,AP$3)</f>
        <v>0</v>
      </c>
      <c r="AQ51" s="64">
        <v>19</v>
      </c>
      <c r="AR51" s="61" t="str">
        <f>+INDEX('年間計画（月別）'!$AQ$38:$AW$68,'年間計画（曜日別）'!AQ51,AR$3)</f>
        <v>-</v>
      </c>
      <c r="AS51" s="34" t="str">
        <f>+INDEX('年間計画（月別）'!$AQ$38:$AW$68,'年間計画（曜日別）'!AQ51,AS$3)</f>
        <v>-</v>
      </c>
      <c r="AT51" s="34" t="str">
        <f>+INDEX('年間計画（月別）'!$AQ$38:$AW$68,'年間計画（曜日別）'!AQ51,AT$3)</f>
        <v>-</v>
      </c>
      <c r="AU51" s="34" t="str">
        <f>+INDEX('年間計画（月別）'!$AQ$38:$AW$68,'年間計画（曜日別）'!AQ51,AU$3)</f>
        <v>-</v>
      </c>
      <c r="AV51" s="34" t="str">
        <f>+INDEX('年間計画（月別）'!$AQ$38:$AW$68,'年間計画（曜日別）'!AQ51,AV$3)</f>
        <v>-</v>
      </c>
      <c r="AW51" s="34" t="str">
        <f>+INDEX('年間計画（月別）'!$AQ$38:$AW$68,'年間計画（曜日別）'!AQ51,AW$3)</f>
        <v>-</v>
      </c>
      <c r="AX51" s="81" t="str">
        <f>+INDEX('年間計画（月別）'!$AQ$38:$AW$68,'年間計画（曜日別）'!AQ51,AX$3)</f>
        <v>-</v>
      </c>
      <c r="AY51" s="64">
        <v>20</v>
      </c>
      <c r="AZ51" s="61" t="str">
        <f>+INDEX('年間計画（月別）'!$AQ$38:$AW$68,'年間計画（曜日別）'!AY51,AZ$3)</f>
        <v>-</v>
      </c>
      <c r="BA51" s="34" t="str">
        <f>+INDEX('年間計画（月別）'!$AQ$38:$AW$68,'年間計画（曜日別）'!AY51,BA$3)</f>
        <v>-</v>
      </c>
      <c r="BB51" s="34" t="str">
        <f>+INDEX('年間計画（月別）'!$AQ$38:$AW$68,'年間計画（曜日別）'!AY51,BB$3)</f>
        <v>-</v>
      </c>
      <c r="BC51" s="34" t="str">
        <f>+INDEX('年間計画（月別）'!$AQ$38:$AW$68,'年間計画（曜日別）'!AY51,BC$3)</f>
        <v>-</v>
      </c>
      <c r="BD51" s="34" t="str">
        <f>+INDEX('年間計画（月別）'!$AQ$38:$AW$68,'年間計画（曜日別）'!AY51,BD$3)</f>
        <v>-</v>
      </c>
      <c r="BE51" s="34" t="str">
        <f>+INDEX('年間計画（月別）'!$AQ$38:$AW$68,'年間計画（曜日別）'!AY51,BE$3)</f>
        <v>-</v>
      </c>
      <c r="BF51" s="81" t="str">
        <f>+INDEX('年間計画（月別）'!$AQ$38:$AW$68,'年間計画（曜日別）'!AY51,BF$3)</f>
        <v>-</v>
      </c>
      <c r="BG51" s="188"/>
      <c r="BK51" s="213">
        <f t="shared" si="19"/>
        <v>40591</v>
      </c>
      <c r="BL51" s="25">
        <f t="shared" si="0"/>
        <v>17</v>
      </c>
      <c r="BM51" s="25" t="str">
        <f t="shared" si="20"/>
        <v>木</v>
      </c>
      <c r="BN51" s="213">
        <f t="shared" si="1"/>
        <v>40592</v>
      </c>
      <c r="BO51" s="25">
        <f t="shared" si="2"/>
        <v>18</v>
      </c>
      <c r="BP51" s="25" t="str">
        <f t="shared" si="3"/>
        <v>金</v>
      </c>
      <c r="BQ51" s="213">
        <f t="shared" si="4"/>
        <v>40593</v>
      </c>
      <c r="BR51" s="25">
        <f t="shared" si="5"/>
        <v>19</v>
      </c>
      <c r="BS51" s="25" t="str">
        <f t="shared" si="6"/>
        <v>土</v>
      </c>
      <c r="BT51" s="213">
        <f t="shared" si="7"/>
        <v>40594</v>
      </c>
      <c r="BU51" s="25">
        <f t="shared" si="8"/>
        <v>20</v>
      </c>
      <c r="BV51" s="25" t="str">
        <f t="shared" si="9"/>
        <v>日</v>
      </c>
      <c r="BW51" s="213">
        <f t="shared" si="10"/>
        <v>40595</v>
      </c>
      <c r="BX51" s="25">
        <f t="shared" si="11"/>
        <v>21</v>
      </c>
      <c r="BY51" s="25" t="str">
        <f t="shared" si="12"/>
        <v>月</v>
      </c>
      <c r="BZ51" s="213">
        <f t="shared" si="13"/>
        <v>40596</v>
      </c>
      <c r="CA51" s="25">
        <f t="shared" si="14"/>
        <v>22</v>
      </c>
      <c r="CB51" s="25" t="str">
        <f t="shared" si="15"/>
        <v>火</v>
      </c>
      <c r="CC51" s="213">
        <f t="shared" si="16"/>
        <v>40597</v>
      </c>
      <c r="CD51" s="25">
        <f t="shared" si="17"/>
        <v>23</v>
      </c>
      <c r="CE51" s="25" t="str">
        <f t="shared" si="18"/>
        <v>水</v>
      </c>
    </row>
    <row r="52" spans="1:83" ht="15.75" customHeight="1" thickBot="1">
      <c r="A52" s="207" t="s">
        <v>358</v>
      </c>
      <c r="B52" s="62">
        <v>48</v>
      </c>
      <c r="C52" s="73">
        <v>21</v>
      </c>
      <c r="D52" s="61">
        <f>+INDEX('年間計画（月別）'!$AQ$38:$AW$68,'年間計画（曜日別）'!C52,D$3)</f>
        <v>0</v>
      </c>
      <c r="E52" s="34">
        <f>+INDEX('年間計画（月別）'!$AQ$38:$AW$68,'年間計画（曜日別）'!C52,E$3)</f>
        <v>0</v>
      </c>
      <c r="F52" s="34">
        <f>+INDEX('年間計画（月別）'!$AQ$38:$AW$68,'年間計画（曜日別）'!C52,F$3)</f>
        <v>0</v>
      </c>
      <c r="G52" s="34">
        <f>+INDEX('年間計画（月別）'!$AQ$38:$AW$68,'年間計画（曜日別）'!C52,G$3)</f>
        <v>0</v>
      </c>
      <c r="H52" s="34">
        <f>+INDEX('年間計画（月別）'!$AQ$38:$AW$68,'年間計画（曜日別）'!C52,H$3)</f>
        <v>0</v>
      </c>
      <c r="I52" s="34">
        <f>+INDEX('年間計画（月別）'!$AQ$38:$AW$68,'年間計画（曜日別）'!C52,I$3)</f>
        <v>0</v>
      </c>
      <c r="J52" s="81">
        <f>+INDEX('年間計画（月別）'!$AQ$38:$AW$68,'年間計画（曜日別）'!C52,J$3)</f>
        <v>0</v>
      </c>
      <c r="K52" s="220">
        <v>22</v>
      </c>
      <c r="L52" s="41">
        <f>+INDEX('年間計画（月別）'!$AQ$38:$AW$68,'年間計画（曜日別）'!K52,L$3)</f>
        <v>0</v>
      </c>
      <c r="M52" s="7">
        <f>+INDEX('年間計画（月別）'!$AQ$38:$AW$68,'年間計画（曜日別）'!K52,M$3)</f>
        <v>0</v>
      </c>
      <c r="N52" s="7">
        <f>+INDEX('年間計画（月別）'!$AQ$38:$AW$68,'年間計画（曜日別）'!K52,N$3)</f>
        <v>0</v>
      </c>
      <c r="O52" s="7">
        <f>+INDEX('年間計画（月別）'!$AQ$38:$AW$68,'年間計画（曜日別）'!K52,O$3)</f>
        <v>0</v>
      </c>
      <c r="P52" s="7">
        <f>+INDEX('年間計画（月別）'!$AQ$38:$AW$68,'年間計画（曜日別）'!K52,P$3)</f>
        <v>0</v>
      </c>
      <c r="Q52" s="7">
        <f>+INDEX('年間計画（月別）'!$AQ$38:$AW$68,'年間計画（曜日別）'!K52,Q$3)</f>
        <v>0</v>
      </c>
      <c r="R52" s="42">
        <f>+INDEX('年間計画（月別）'!$AQ$38:$AW$68,'年間計画（曜日別）'!K52,R$3)</f>
        <v>0</v>
      </c>
      <c r="S52" s="220">
        <v>23</v>
      </c>
      <c r="T52" s="41">
        <f>+INDEX('年間計画（月別）'!$AQ$38:$AW$68,'年間計画（曜日別）'!S52,T$3)</f>
        <v>0</v>
      </c>
      <c r="U52" s="7">
        <f>+INDEX('年間計画（月別）'!$AQ$38:$AW$68,'年間計画（曜日別）'!S52,U$3)</f>
        <v>0</v>
      </c>
      <c r="V52" s="7">
        <f>+INDEX('年間計画（月別）'!$AQ$38:$AW$68,'年間計画（曜日別）'!S52,V$3)</f>
        <v>0</v>
      </c>
      <c r="W52" s="7">
        <f>+INDEX('年間計画（月別）'!$AQ$38:$AW$68,'年間計画（曜日別）'!S52,W$3)</f>
        <v>0</v>
      </c>
      <c r="X52" s="7">
        <f>+INDEX('年間計画（月別）'!$AQ$38:$AW$68,'年間計画（曜日別）'!S52,X$3)</f>
        <v>0</v>
      </c>
      <c r="Y52" s="7">
        <f>+INDEX('年間計画（月別）'!$AQ$38:$AW$68,'年間計画（曜日別）'!S52,Y$3)</f>
        <v>0</v>
      </c>
      <c r="Z52" s="42">
        <f>+INDEX('年間計画（月別）'!$AQ$38:$AW$68,'年間計画（曜日別）'!S52,Z$3)</f>
        <v>0</v>
      </c>
      <c r="AA52" s="211">
        <v>24</v>
      </c>
      <c r="AB52" s="41">
        <f>+INDEX('年間計画（月別）'!$AQ$38:$AW$68,'年間計画（曜日別）'!AA52,AB$3)</f>
        <v>0</v>
      </c>
      <c r="AC52" s="7">
        <f>+INDEX('年間計画（月別）'!$AQ$38:$AW$68,'年間計画（曜日別）'!AA52,AC$3)</f>
        <v>0</v>
      </c>
      <c r="AD52" s="7">
        <f>+INDEX('年間計画（月別）'!$AQ$38:$AW$68,'年間計画（曜日別）'!AA52,AD$3)</f>
        <v>0</v>
      </c>
      <c r="AE52" s="7">
        <f>+INDEX('年間計画（月別）'!$AQ$38:$AW$68,'年間計画（曜日別）'!AA52,AE$3)</f>
        <v>0</v>
      </c>
      <c r="AF52" s="7">
        <f>+INDEX('年間計画（月別）'!$AQ$38:$AW$68,'年間計画（曜日別）'!AA52,AF$3)</f>
        <v>0</v>
      </c>
      <c r="AG52" s="7">
        <f>+INDEX('年間計画（月別）'!$AQ$38:$AW$68,'年間計画（曜日別）'!AA52,AG$3)</f>
        <v>0</v>
      </c>
      <c r="AH52" s="42">
        <f>+INDEX('年間計画（月別）'!$AQ$38:$AW$68,'年間計画（曜日別）'!AA52,AH$3)</f>
        <v>0</v>
      </c>
      <c r="AI52" s="197">
        <v>25</v>
      </c>
      <c r="AJ52" s="41">
        <f>+INDEX('年間計画（月別）'!$AQ$38:$AW$68,'年間計画（曜日別）'!AI52,AJ$3)</f>
        <v>0</v>
      </c>
      <c r="AK52" s="7">
        <f>+INDEX('年間計画（月別）'!$AQ$38:$AW$68,'年間計画（曜日別）'!AI52,AK$3)</f>
        <v>0</v>
      </c>
      <c r="AL52" s="7">
        <f>+INDEX('年間計画（月別）'!$AQ$38:$AW$68,'年間計画（曜日別）'!AI52,AL$3)</f>
        <v>0</v>
      </c>
      <c r="AM52" s="7">
        <f>+INDEX('年間計画（月別）'!$AQ$38:$AW$68,'年間計画（曜日別）'!AI52,AM$3)</f>
        <v>0</v>
      </c>
      <c r="AN52" s="7">
        <f>+INDEX('年間計画（月別）'!$AQ$38:$AW$68,'年間計画（曜日別）'!AI52,AN$3)</f>
        <v>0</v>
      </c>
      <c r="AO52" s="7">
        <f>+INDEX('年間計画（月別）'!$AQ$38:$AW$68,'年間計画（曜日別）'!AI52,AO$3)</f>
        <v>0</v>
      </c>
      <c r="AP52" s="42">
        <f>+INDEX('年間計画（月別）'!$AQ$38:$AW$68,'年間計画（曜日別）'!AI52,AP$3)</f>
        <v>0</v>
      </c>
      <c r="AQ52" s="197">
        <v>26</v>
      </c>
      <c r="AR52" s="41" t="str">
        <f>+INDEX('年間計画（月別）'!$AQ$38:$AW$68,'年間計画（曜日別）'!AQ52,AR$3)</f>
        <v>-</v>
      </c>
      <c r="AS52" s="7" t="str">
        <f>+INDEX('年間計画（月別）'!$AQ$38:$AW$68,'年間計画（曜日別）'!AQ52,AS$3)</f>
        <v>-</v>
      </c>
      <c r="AT52" s="7" t="str">
        <f>+INDEX('年間計画（月別）'!$AQ$38:$AW$68,'年間計画（曜日別）'!AQ52,AT$3)</f>
        <v>-</v>
      </c>
      <c r="AU52" s="7" t="str">
        <f>+INDEX('年間計画（月別）'!$AQ$38:$AW$68,'年間計画（曜日別）'!AQ52,AU$3)</f>
        <v>-</v>
      </c>
      <c r="AV52" s="7" t="str">
        <f>+INDEX('年間計画（月別）'!$AQ$38:$AW$68,'年間計画（曜日別）'!AQ52,AV$3)</f>
        <v>-</v>
      </c>
      <c r="AW52" s="7" t="str">
        <f>+INDEX('年間計画（月別）'!$AQ$38:$AW$68,'年間計画（曜日別）'!AQ52,AW$3)</f>
        <v>-</v>
      </c>
      <c r="AX52" s="42" t="str">
        <f>+INDEX('年間計画（月別）'!$AQ$38:$AW$68,'年間計画（曜日別）'!AQ52,AX$3)</f>
        <v>-</v>
      </c>
      <c r="AY52" s="197">
        <v>27</v>
      </c>
      <c r="AZ52" s="41" t="str">
        <f>+INDEX('年間計画（月別）'!$AQ$38:$AW$68,'年間計画（曜日別）'!AY52,AZ$3)</f>
        <v>-</v>
      </c>
      <c r="BA52" s="7" t="str">
        <f>+INDEX('年間計画（月別）'!$AQ$38:$AW$68,'年間計画（曜日別）'!AY52,BA$3)</f>
        <v>-</v>
      </c>
      <c r="BB52" s="7" t="str">
        <f>+INDEX('年間計画（月別）'!$AQ$38:$AW$68,'年間計画（曜日別）'!AY52,BB$3)</f>
        <v>-</v>
      </c>
      <c r="BC52" s="7" t="str">
        <f>+INDEX('年間計画（月別）'!$AQ$38:$AW$68,'年間計画（曜日別）'!AY52,BC$3)</f>
        <v>-</v>
      </c>
      <c r="BD52" s="7" t="str">
        <f>+INDEX('年間計画（月別）'!$AQ$38:$AW$68,'年間計画（曜日別）'!AY52,BD$3)</f>
        <v>-</v>
      </c>
      <c r="BE52" s="7" t="str">
        <f>+INDEX('年間計画（月別）'!$AQ$38:$AW$68,'年間計画（曜日別）'!AY52,BE$3)</f>
        <v>-</v>
      </c>
      <c r="BF52" s="42" t="str">
        <f>+INDEX('年間計画（月別）'!$AQ$38:$AW$68,'年間計画（曜日別）'!AY52,BF$3)</f>
        <v>-</v>
      </c>
      <c r="BG52" s="218"/>
      <c r="BK52" s="213">
        <f t="shared" si="19"/>
        <v>40598</v>
      </c>
      <c r="BL52" s="25">
        <f t="shared" si="0"/>
        <v>24</v>
      </c>
      <c r="BM52" s="25" t="str">
        <f t="shared" si="20"/>
        <v>木</v>
      </c>
      <c r="BN52" s="213">
        <f t="shared" si="1"/>
        <v>40599</v>
      </c>
      <c r="BO52" s="25">
        <f t="shared" si="2"/>
        <v>25</v>
      </c>
      <c r="BP52" s="25" t="str">
        <f t="shared" si="3"/>
        <v>金</v>
      </c>
      <c r="BQ52" s="213">
        <f t="shared" si="4"/>
        <v>40600</v>
      </c>
      <c r="BR52" s="25">
        <f t="shared" si="5"/>
        <v>26</v>
      </c>
      <c r="BS52" s="25" t="str">
        <f t="shared" si="6"/>
        <v>土</v>
      </c>
      <c r="BT52" s="213">
        <f t="shared" si="7"/>
        <v>40601</v>
      </c>
      <c r="BU52" s="25">
        <f t="shared" si="8"/>
        <v>27</v>
      </c>
      <c r="BV52" s="25" t="str">
        <f t="shared" si="9"/>
        <v>日</v>
      </c>
      <c r="BW52" s="213">
        <f t="shared" si="10"/>
        <v>40602</v>
      </c>
      <c r="BX52" s="25">
        <f t="shared" si="11"/>
        <v>28</v>
      </c>
      <c r="BY52" s="25" t="str">
        <f t="shared" si="12"/>
        <v>月</v>
      </c>
      <c r="BZ52" s="213">
        <f t="shared" si="13"/>
        <v>40603</v>
      </c>
      <c r="CA52" s="25">
        <f t="shared" si="14"/>
        <v>1</v>
      </c>
      <c r="CB52" s="25" t="str">
        <f t="shared" si="15"/>
        <v>火</v>
      </c>
      <c r="CC52" s="213">
        <f t="shared" si="16"/>
        <v>40604</v>
      </c>
      <c r="CD52" s="25">
        <f t="shared" si="17"/>
        <v>2</v>
      </c>
      <c r="CE52" s="25" t="str">
        <f t="shared" si="18"/>
        <v>水</v>
      </c>
    </row>
    <row r="53" spans="1:83" ht="15.75" customHeight="1" thickBot="1">
      <c r="A53" s="208"/>
      <c r="B53" s="219">
        <v>49</v>
      </c>
      <c r="C53" s="220">
        <v>28</v>
      </c>
      <c r="D53" s="41">
        <f>+INDEX('年間計画（月別）'!$AQ$38:$AW$68,'年間計画（曜日別）'!C53,D$3)</f>
        <v>0</v>
      </c>
      <c r="E53" s="7">
        <f>+INDEX('年間計画（月別）'!$AQ$38:$AW$68,'年間計画（曜日別）'!C53,E$3)</f>
        <v>0</v>
      </c>
      <c r="F53" s="7">
        <f>+INDEX('年間計画（月別）'!$AQ$38:$AW$68,'年間計画（曜日別）'!C53,F$3)</f>
        <v>0</v>
      </c>
      <c r="G53" s="7">
        <f>+INDEX('年間計画（月別）'!$AQ$38:$AW$68,'年間計画（曜日別）'!C53,G$3)</f>
        <v>0</v>
      </c>
      <c r="H53" s="7">
        <f>+INDEX('年間計画（月別）'!$AQ$38:$AW$68,'年間計画（曜日別）'!C53,H$3)</f>
        <v>0</v>
      </c>
      <c r="I53" s="7">
        <f>+INDEX('年間計画（月別）'!$AQ$38:$AW$68,'年間計画（曜日別）'!C53,I$3)</f>
        <v>0</v>
      </c>
      <c r="J53" s="42">
        <f>+INDEX('年間計画（月別）'!$AQ$38:$AW$68,'年間計画（曜日別）'!C53,J$3)</f>
        <v>0</v>
      </c>
      <c r="K53" s="125">
        <v>1</v>
      </c>
      <c r="L53" s="214">
        <f>+INDEX('年間計画（月別）'!$BA$38:$BG$68,'年間計画（曜日別）'!K53,L$3)</f>
        <v>0</v>
      </c>
      <c r="M53" s="215">
        <f>+INDEX('年間計画（月別）'!$BA$38:$BG$68,'年間計画（曜日別）'!K53,M$3)</f>
        <v>0</v>
      </c>
      <c r="N53" s="215">
        <f>+INDEX('年間計画（月別）'!$BA$38:$BG$68,'年間計画（曜日別）'!K53,N$3)</f>
        <v>0</v>
      </c>
      <c r="O53" s="215">
        <f>+INDEX('年間計画（月別）'!$BA$38:$BG$68,'年間計画（曜日別）'!K53,O$3)</f>
        <v>0</v>
      </c>
      <c r="P53" s="215">
        <f>+INDEX('年間計画（月別）'!$BA$38:$BG$68,'年間計画（曜日別）'!K53,P$3)</f>
        <v>0</v>
      </c>
      <c r="Q53" s="215">
        <f>+INDEX('年間計画（月別）'!$BA$38:$BG$68,'年間計画（曜日別）'!K53,Q$3)</f>
        <v>0</v>
      </c>
      <c r="R53" s="216">
        <f>+INDEX('年間計画（月別）'!$BA$38:$BG$68,'年間計画（曜日別）'!K53,R$3)</f>
        <v>0</v>
      </c>
      <c r="S53" s="125">
        <v>2</v>
      </c>
      <c r="T53" s="214">
        <f>+INDEX('年間計画（月別）'!$BA$38:$BG$68,'年間計画（曜日別）'!S53,T$3)</f>
        <v>0</v>
      </c>
      <c r="U53" s="215">
        <f>+INDEX('年間計画（月別）'!$BA$38:$BG$68,'年間計画（曜日別）'!S53,U$3)</f>
        <v>0</v>
      </c>
      <c r="V53" s="215">
        <f>+INDEX('年間計画（月別）'!$BA$38:$BG$68,'年間計画（曜日別）'!S53,V$3)</f>
        <v>0</v>
      </c>
      <c r="W53" s="215">
        <f>+INDEX('年間計画（月別）'!$BA$38:$BG$68,'年間計画（曜日別）'!S53,W$3)</f>
        <v>0</v>
      </c>
      <c r="X53" s="215">
        <f>+INDEX('年間計画（月別）'!$BA$38:$BG$68,'年間計画（曜日別）'!S53,X$3)</f>
        <v>0</v>
      </c>
      <c r="Y53" s="215">
        <f>+INDEX('年間計画（月別）'!$BA$38:$BG$68,'年間計画（曜日別）'!S53,Y$3)</f>
        <v>0</v>
      </c>
      <c r="Z53" s="216">
        <f>+INDEX('年間計画（月別）'!$BA$38:$BG$68,'年間計画（曜日別）'!S53,Z$3)</f>
        <v>0</v>
      </c>
      <c r="AA53" s="125">
        <v>3</v>
      </c>
      <c r="AB53" s="214">
        <f>+INDEX('年間計画（月別）'!$BA$38:$BG$68,'年間計画（曜日別）'!AA53,AB$3)</f>
        <v>0</v>
      </c>
      <c r="AC53" s="215">
        <f>+INDEX('年間計画（月別）'!$BA$38:$BG$68,'年間計画（曜日別）'!AA53,AC$3)</f>
        <v>0</v>
      </c>
      <c r="AD53" s="215">
        <f>+INDEX('年間計画（月別）'!$BA$38:$BG$68,'年間計画（曜日別）'!AA53,AD$3)</f>
        <v>0</v>
      </c>
      <c r="AE53" s="215">
        <f>+INDEX('年間計画（月別）'!$BA$38:$BG$68,'年間計画（曜日別）'!AA53,AE$3)</f>
        <v>0</v>
      </c>
      <c r="AF53" s="215">
        <f>+INDEX('年間計画（月別）'!$BA$38:$BG$68,'年間計画（曜日別）'!AA53,AF$3)</f>
        <v>0</v>
      </c>
      <c r="AG53" s="215">
        <f>+INDEX('年間計画（月別）'!$BA$38:$BG$68,'年間計画（曜日別）'!AA53,AG$3)</f>
        <v>0</v>
      </c>
      <c r="AH53" s="216">
        <f>+INDEX('年間計画（月別）'!$BA$38:$BG$68,'年間計画（曜日別）'!AA53,AH$3)</f>
        <v>0</v>
      </c>
      <c r="AI53" s="68">
        <v>4</v>
      </c>
      <c r="AJ53" s="214">
        <f>+INDEX('年間計画（月別）'!$BA$38:$BG$68,'年間計画（曜日別）'!AI53,AJ$3)</f>
        <v>0</v>
      </c>
      <c r="AK53" s="215">
        <f>+INDEX('年間計画（月別）'!$BA$38:$BG$68,'年間計画（曜日別）'!AI53,AK$3)</f>
        <v>0</v>
      </c>
      <c r="AL53" s="215">
        <f>+INDEX('年間計画（月別）'!$BA$38:$BG$68,'年間計画（曜日別）'!AI53,AL$3)</f>
        <v>0</v>
      </c>
      <c r="AM53" s="215">
        <f>+INDEX('年間計画（月別）'!$BA$38:$BG$68,'年間計画（曜日別）'!AI53,AM$3)</f>
        <v>0</v>
      </c>
      <c r="AN53" s="215">
        <f>+INDEX('年間計画（月別）'!$BA$38:$BG$68,'年間計画（曜日別）'!AI53,AN$3)</f>
        <v>0</v>
      </c>
      <c r="AO53" s="215">
        <f>+INDEX('年間計画（月別）'!$BA$38:$BG$68,'年間計画（曜日別）'!AI53,AO$3)</f>
        <v>0</v>
      </c>
      <c r="AP53" s="216">
        <f>+INDEX('年間計画（月別）'!$BA$38:$BG$68,'年間計画（曜日別）'!AI53,AP$3)</f>
        <v>0</v>
      </c>
      <c r="AQ53" s="68">
        <v>5</v>
      </c>
      <c r="AR53" s="214" t="str">
        <f>+INDEX('年間計画（月別）'!$BA$38:$BG$68,'年間計画（曜日別）'!AQ53,AR$3)</f>
        <v>-</v>
      </c>
      <c r="AS53" s="215" t="str">
        <f>+INDEX('年間計画（月別）'!$BA$38:$BG$68,'年間計画（曜日別）'!AQ53,AS$3)</f>
        <v>-</v>
      </c>
      <c r="AT53" s="215" t="str">
        <f>+INDEX('年間計画（月別）'!$BA$38:$BG$68,'年間計画（曜日別）'!AQ53,AT$3)</f>
        <v>-</v>
      </c>
      <c r="AU53" s="215" t="str">
        <f>+INDEX('年間計画（月別）'!$BA$38:$BG$68,'年間計画（曜日別）'!AQ53,AU$3)</f>
        <v>-</v>
      </c>
      <c r="AV53" s="215" t="str">
        <f>+INDEX('年間計画（月別）'!$BA$38:$BG$68,'年間計画（曜日別）'!AQ53,AV$3)</f>
        <v>-</v>
      </c>
      <c r="AW53" s="215" t="str">
        <f>+INDEX('年間計画（月別）'!$BA$38:$BG$68,'年間計画（曜日別）'!AQ53,AW$3)</f>
        <v>-</v>
      </c>
      <c r="AX53" s="216" t="str">
        <f>+INDEX('年間計画（月別）'!$BA$38:$BG$68,'年間計画（曜日別）'!AQ53,AX$3)</f>
        <v>-</v>
      </c>
      <c r="AY53" s="68">
        <v>6</v>
      </c>
      <c r="AZ53" s="214" t="str">
        <f>+INDEX('年間計画（月別）'!$BA$38:$BG$68,'年間計画（曜日別）'!AY53,AZ$3)</f>
        <v>-</v>
      </c>
      <c r="BA53" s="215" t="str">
        <f>+INDEX('年間計画（月別）'!$BA$38:$BG$68,'年間計画（曜日別）'!AY53,BA$3)</f>
        <v>-</v>
      </c>
      <c r="BB53" s="215" t="str">
        <f>+INDEX('年間計画（月別）'!$BA$38:$BG$68,'年間計画（曜日別）'!AY53,BB$3)</f>
        <v>-</v>
      </c>
      <c r="BC53" s="215" t="str">
        <f>+INDEX('年間計画（月別）'!$BA$38:$BG$68,'年間計画（曜日別）'!AY53,BC$3)</f>
        <v>-</v>
      </c>
      <c r="BD53" s="215" t="str">
        <f>+INDEX('年間計画（月別）'!$BA$38:$BG$68,'年間計画（曜日別）'!AY53,BD$3)</f>
        <v>-</v>
      </c>
      <c r="BE53" s="215" t="str">
        <f>+INDEX('年間計画（月別）'!$BA$38:$BG$68,'年間計画（曜日別）'!AY53,BE$3)</f>
        <v>-</v>
      </c>
      <c r="BF53" s="216" t="str">
        <f>+INDEX('年間計画（月別）'!$BA$38:$BG$68,'年間計画（曜日別）'!AY53,BF$3)</f>
        <v>-</v>
      </c>
      <c r="BG53" s="192"/>
      <c r="BK53" s="213">
        <f t="shared" si="19"/>
        <v>40605</v>
      </c>
      <c r="BL53" s="25">
        <f t="shared" si="0"/>
        <v>3</v>
      </c>
      <c r="BM53" s="25" t="str">
        <f t="shared" si="20"/>
        <v>木</v>
      </c>
      <c r="BN53" s="213">
        <f t="shared" si="1"/>
        <v>40606</v>
      </c>
      <c r="BO53" s="25">
        <f t="shared" si="2"/>
        <v>4</v>
      </c>
      <c r="BP53" s="25" t="str">
        <f t="shared" si="3"/>
        <v>金</v>
      </c>
      <c r="BQ53" s="213">
        <f t="shared" si="4"/>
        <v>40607</v>
      </c>
      <c r="BR53" s="25">
        <f t="shared" si="5"/>
        <v>5</v>
      </c>
      <c r="BS53" s="25" t="str">
        <f t="shared" si="6"/>
        <v>土</v>
      </c>
      <c r="BT53" s="213">
        <f t="shared" si="7"/>
        <v>40608</v>
      </c>
      <c r="BU53" s="25">
        <f t="shared" si="8"/>
        <v>6</v>
      </c>
      <c r="BV53" s="25" t="str">
        <f t="shared" si="9"/>
        <v>日</v>
      </c>
      <c r="BW53" s="213">
        <f t="shared" si="10"/>
        <v>40609</v>
      </c>
      <c r="BX53" s="25">
        <f t="shared" si="11"/>
        <v>7</v>
      </c>
      <c r="BY53" s="25" t="str">
        <f t="shared" si="12"/>
        <v>月</v>
      </c>
      <c r="BZ53" s="213">
        <f t="shared" si="13"/>
        <v>40610</v>
      </c>
      <c r="CA53" s="25">
        <f t="shared" si="14"/>
        <v>8</v>
      </c>
      <c r="CB53" s="25" t="str">
        <f t="shared" si="15"/>
        <v>火</v>
      </c>
      <c r="CC53" s="213">
        <f t="shared" si="16"/>
        <v>40611</v>
      </c>
      <c r="CD53" s="25">
        <f t="shared" si="17"/>
        <v>9</v>
      </c>
      <c r="CE53" s="25" t="str">
        <f t="shared" si="18"/>
        <v>水</v>
      </c>
    </row>
    <row r="54" spans="1:83" ht="15.75" customHeight="1">
      <c r="A54" s="207"/>
      <c r="B54" s="67">
        <v>50</v>
      </c>
      <c r="C54" s="194">
        <v>7</v>
      </c>
      <c r="D54" s="214">
        <f>+INDEX('年間計画（月別）'!$BA$38:$BG$68,'年間計画（曜日別）'!C54,D$3)</f>
        <v>0</v>
      </c>
      <c r="E54" s="215">
        <f>+INDEX('年間計画（月別）'!$BA$38:$BG$68,'年間計画（曜日別）'!C54,E$3)</f>
        <v>0</v>
      </c>
      <c r="F54" s="215">
        <f>+INDEX('年間計画（月別）'!$BA$38:$BG$68,'年間計画（曜日別）'!C54,F$3)</f>
        <v>0</v>
      </c>
      <c r="G54" s="215">
        <f>+INDEX('年間計画（月別）'!$BA$38:$BG$68,'年間計画（曜日別）'!C54,G$3)</f>
        <v>0</v>
      </c>
      <c r="H54" s="215">
        <f>+INDEX('年間計画（月別）'!$BA$38:$BG$68,'年間計画（曜日別）'!C54,H$3)</f>
        <v>0</v>
      </c>
      <c r="I54" s="215">
        <f>+INDEX('年間計画（月別）'!$BA$38:$BG$68,'年間計画（曜日別）'!C54,I$3)</f>
        <v>0</v>
      </c>
      <c r="J54" s="216">
        <f>+INDEX('年間計画（月別）'!$BA$38:$BG$68,'年間計画（曜日別）'!C54,J$3)</f>
        <v>0</v>
      </c>
      <c r="K54" s="122">
        <v>8</v>
      </c>
      <c r="L54" s="61">
        <f>+INDEX('年間計画（月別）'!$BA$38:$BG$68,'年間計画（曜日別）'!K54,L$3)</f>
        <v>0</v>
      </c>
      <c r="M54" s="34">
        <f>+INDEX('年間計画（月別）'!$BA$38:$BG$68,'年間計画（曜日別）'!K54,M$3)</f>
        <v>0</v>
      </c>
      <c r="N54" s="34">
        <f>+INDEX('年間計画（月別）'!$BA$38:$BG$68,'年間計画（曜日別）'!K54,N$3)</f>
        <v>0</v>
      </c>
      <c r="O54" s="34">
        <f>+INDEX('年間計画（月別）'!$BA$38:$BG$68,'年間計画（曜日別）'!K54,O$3)</f>
        <v>0</v>
      </c>
      <c r="P54" s="34">
        <f>+INDEX('年間計画（月別）'!$BA$38:$BG$68,'年間計画（曜日別）'!K54,P$3)</f>
        <v>0</v>
      </c>
      <c r="Q54" s="34">
        <f>+INDEX('年間計画（月別）'!$BA$38:$BG$68,'年間計画（曜日別）'!K54,Q$3)</f>
        <v>0</v>
      </c>
      <c r="R54" s="81">
        <f>+INDEX('年間計画（月別）'!$BA$38:$BG$68,'年間計画（曜日別）'!K54,R$3)</f>
        <v>0</v>
      </c>
      <c r="S54" s="122">
        <v>9</v>
      </c>
      <c r="T54" s="61">
        <f>+INDEX('年間計画（月別）'!$BA$38:$BG$68,'年間計画（曜日別）'!S54,T$3)</f>
        <v>0</v>
      </c>
      <c r="U54" s="34">
        <f>+INDEX('年間計画（月別）'!$BA$38:$BG$68,'年間計画（曜日別）'!S54,U$3)</f>
        <v>0</v>
      </c>
      <c r="V54" s="34">
        <f>+INDEX('年間計画（月別）'!$BA$38:$BG$68,'年間計画（曜日別）'!S54,V$3)</f>
        <v>0</v>
      </c>
      <c r="W54" s="34">
        <f>+INDEX('年間計画（月別）'!$BA$38:$BG$68,'年間計画（曜日別）'!S54,W$3)</f>
        <v>0</v>
      </c>
      <c r="X54" s="34">
        <f>+INDEX('年間計画（月別）'!$BA$38:$BG$68,'年間計画（曜日別）'!S54,X$3)</f>
        <v>0</v>
      </c>
      <c r="Y54" s="34">
        <f>+INDEX('年間計画（月別）'!$BA$38:$BG$68,'年間計画（曜日別）'!S54,Y$3)</f>
        <v>0</v>
      </c>
      <c r="Z54" s="81">
        <f>+INDEX('年間計画（月別）'!$BA$38:$BG$68,'年間計画（曜日別）'!S54,Z$3)</f>
        <v>0</v>
      </c>
      <c r="AA54" s="122">
        <v>10</v>
      </c>
      <c r="AB54" s="61">
        <f>+INDEX('年間計画（月別）'!$BA$38:$BG$68,'年間計画（曜日別）'!AA54,AB$3)</f>
        <v>0</v>
      </c>
      <c r="AC54" s="34">
        <f>+INDEX('年間計画（月別）'!$BA$38:$BG$68,'年間計画（曜日別）'!AA54,AC$3)</f>
        <v>0</v>
      </c>
      <c r="AD54" s="34">
        <f>+INDEX('年間計画（月別）'!$BA$38:$BG$68,'年間計画（曜日別）'!AA54,AD$3)</f>
        <v>0</v>
      </c>
      <c r="AE54" s="34">
        <f>+INDEX('年間計画（月別）'!$BA$38:$BG$68,'年間計画（曜日別）'!AA54,AE$3)</f>
        <v>0</v>
      </c>
      <c r="AF54" s="34">
        <f>+INDEX('年間計画（月別）'!$BA$38:$BG$68,'年間計画（曜日別）'!AA54,AF$3)</f>
        <v>0</v>
      </c>
      <c r="AG54" s="34">
        <f>+INDEX('年間計画（月別）'!$BA$38:$BG$68,'年間計画（曜日別）'!AA54,AG$3)</f>
        <v>0</v>
      </c>
      <c r="AH54" s="81">
        <f>+INDEX('年間計画（月別）'!$BA$38:$BG$68,'年間計画（曜日別）'!AA54,AH$3)</f>
        <v>0</v>
      </c>
      <c r="AI54" s="64">
        <v>11</v>
      </c>
      <c r="AJ54" s="61">
        <f>+INDEX('年間計画（月別）'!$BA$38:$BG$68,'年間計画（曜日別）'!AI54,AJ$3)</f>
        <v>0</v>
      </c>
      <c r="AK54" s="34">
        <f>+INDEX('年間計画（月別）'!$BA$38:$BG$68,'年間計画（曜日別）'!AI54,AK$3)</f>
        <v>0</v>
      </c>
      <c r="AL54" s="34">
        <f>+INDEX('年間計画（月別）'!$BA$38:$BG$68,'年間計画（曜日別）'!AI54,AL$3)</f>
        <v>0</v>
      </c>
      <c r="AM54" s="34">
        <f>+INDEX('年間計画（月別）'!$BA$38:$BG$68,'年間計画（曜日別）'!AI54,AM$3)</f>
        <v>0</v>
      </c>
      <c r="AN54" s="34">
        <f>+INDEX('年間計画（月別）'!$BA$38:$BG$68,'年間計画（曜日別）'!AI54,AN$3)</f>
        <v>0</v>
      </c>
      <c r="AO54" s="34">
        <f>+INDEX('年間計画（月別）'!$BA$38:$BG$68,'年間計画（曜日別）'!AI54,AO$3)</f>
        <v>0</v>
      </c>
      <c r="AP54" s="81">
        <f>+INDEX('年間計画（月別）'!$BA$38:$BG$68,'年間計画（曜日別）'!AI54,AP$3)</f>
        <v>0</v>
      </c>
      <c r="AQ54" s="64">
        <v>12</v>
      </c>
      <c r="AR54" s="61" t="str">
        <f>+INDEX('年間計画（月別）'!$BA$38:$BG$68,'年間計画（曜日別）'!AQ54,AR$3)</f>
        <v>-</v>
      </c>
      <c r="AS54" s="34" t="str">
        <f>+INDEX('年間計画（月別）'!$BA$38:$BG$68,'年間計画（曜日別）'!AQ54,AS$3)</f>
        <v>-</v>
      </c>
      <c r="AT54" s="34" t="str">
        <f>+INDEX('年間計画（月別）'!$BA$38:$BG$68,'年間計画（曜日別）'!AQ54,AT$3)</f>
        <v>-</v>
      </c>
      <c r="AU54" s="34" t="str">
        <f>+INDEX('年間計画（月別）'!$BA$38:$BG$68,'年間計画（曜日別）'!AQ54,AU$3)</f>
        <v>-</v>
      </c>
      <c r="AV54" s="34" t="str">
        <f>+INDEX('年間計画（月別）'!$BA$38:$BG$68,'年間計画（曜日別）'!AQ54,AV$3)</f>
        <v>-</v>
      </c>
      <c r="AW54" s="34" t="str">
        <f>+INDEX('年間計画（月別）'!$BA$38:$BG$68,'年間計画（曜日別）'!AQ54,AW$3)</f>
        <v>-</v>
      </c>
      <c r="AX54" s="81" t="str">
        <f>+INDEX('年間計画（月別）'!$BA$38:$BG$68,'年間計画（曜日別）'!AQ54,AX$3)</f>
        <v>-</v>
      </c>
      <c r="AY54" s="64">
        <v>13</v>
      </c>
      <c r="AZ54" s="61" t="str">
        <f>+INDEX('年間計画（月別）'!$BA$38:$BG$68,'年間計画（曜日別）'!AY54,AZ$3)</f>
        <v>-</v>
      </c>
      <c r="BA54" s="34" t="str">
        <f>+INDEX('年間計画（月別）'!$BA$38:$BG$68,'年間計画（曜日別）'!AY54,BA$3)</f>
        <v>-</v>
      </c>
      <c r="BB54" s="34" t="str">
        <f>+INDEX('年間計画（月別）'!$BA$38:$BG$68,'年間計画（曜日別）'!AY54,BB$3)</f>
        <v>-</v>
      </c>
      <c r="BC54" s="34" t="str">
        <f>+INDEX('年間計画（月別）'!$BA$38:$BG$68,'年間計画（曜日別）'!AY54,BC$3)</f>
        <v>-</v>
      </c>
      <c r="BD54" s="34" t="str">
        <f>+INDEX('年間計画（月別）'!$BA$38:$BG$68,'年間計画（曜日別）'!AY54,BD$3)</f>
        <v>-</v>
      </c>
      <c r="BE54" s="34" t="str">
        <f>+INDEX('年間計画（月別）'!$BA$38:$BG$68,'年間計画（曜日別）'!AY54,BE$3)</f>
        <v>-</v>
      </c>
      <c r="BF54" s="81" t="str">
        <f>+INDEX('年間計画（月別）'!$BA$38:$BG$68,'年間計画（曜日別）'!AY54,BF$3)</f>
        <v>-</v>
      </c>
      <c r="BG54" s="137"/>
      <c r="BK54" s="213">
        <f t="shared" si="19"/>
        <v>40612</v>
      </c>
      <c r="BL54" s="25">
        <f t="shared" si="0"/>
        <v>10</v>
      </c>
      <c r="BM54" s="25" t="str">
        <f t="shared" si="20"/>
        <v>木</v>
      </c>
      <c r="BN54" s="213">
        <f t="shared" si="1"/>
        <v>40613</v>
      </c>
      <c r="BO54" s="25">
        <f t="shared" si="2"/>
        <v>11</v>
      </c>
      <c r="BP54" s="25" t="str">
        <f t="shared" si="3"/>
        <v>金</v>
      </c>
      <c r="BQ54" s="213">
        <f t="shared" si="4"/>
        <v>40614</v>
      </c>
      <c r="BR54" s="25">
        <f t="shared" si="5"/>
        <v>12</v>
      </c>
      <c r="BS54" s="25" t="str">
        <f t="shared" si="6"/>
        <v>土</v>
      </c>
      <c r="BT54" s="213">
        <f t="shared" si="7"/>
        <v>40615</v>
      </c>
      <c r="BU54" s="25">
        <f t="shared" si="8"/>
        <v>13</v>
      </c>
      <c r="BV54" s="25" t="str">
        <f t="shared" si="9"/>
        <v>日</v>
      </c>
      <c r="BW54" s="213">
        <f t="shared" si="10"/>
        <v>40616</v>
      </c>
      <c r="BX54" s="25">
        <f t="shared" si="11"/>
        <v>14</v>
      </c>
      <c r="BY54" s="25" t="str">
        <f t="shared" si="12"/>
        <v>月</v>
      </c>
      <c r="BZ54" s="213">
        <f t="shared" si="13"/>
        <v>40617</v>
      </c>
      <c r="CA54" s="25">
        <f t="shared" si="14"/>
        <v>15</v>
      </c>
      <c r="CB54" s="25" t="str">
        <f t="shared" si="15"/>
        <v>火</v>
      </c>
      <c r="CC54" s="213">
        <f t="shared" si="16"/>
        <v>40618</v>
      </c>
      <c r="CD54" s="25">
        <f t="shared" si="17"/>
        <v>16</v>
      </c>
      <c r="CE54" s="25" t="str">
        <f t="shared" si="18"/>
        <v>水</v>
      </c>
    </row>
    <row r="55" spans="1:83" ht="15.75" customHeight="1">
      <c r="A55" s="207">
        <v>3</v>
      </c>
      <c r="B55" s="67">
        <v>51</v>
      </c>
      <c r="C55" s="73">
        <v>14</v>
      </c>
      <c r="D55" s="61">
        <f>+INDEX('年間計画（月別）'!$BA$38:$BG$68,'年間計画（曜日別）'!C55,D$3)</f>
        <v>0</v>
      </c>
      <c r="E55" s="34">
        <f>+INDEX('年間計画（月別）'!$BA$38:$BG$68,'年間計画（曜日別）'!C55,E$3)</f>
        <v>0</v>
      </c>
      <c r="F55" s="34">
        <f>+INDEX('年間計画（月別）'!$BA$38:$BG$68,'年間計画（曜日別）'!C55,F$3)</f>
        <v>0</v>
      </c>
      <c r="G55" s="34">
        <f>+INDEX('年間計画（月別）'!$BA$38:$BG$68,'年間計画（曜日別）'!C55,G$3)</f>
        <v>0</v>
      </c>
      <c r="H55" s="34">
        <f>+INDEX('年間計画（月別）'!$BA$38:$BG$68,'年間計画（曜日別）'!C55,H$3)</f>
        <v>0</v>
      </c>
      <c r="I55" s="34">
        <f>+INDEX('年間計画（月別）'!$BA$38:$BG$68,'年間計画（曜日別）'!C55,I$3)</f>
        <v>0</v>
      </c>
      <c r="J55" s="81">
        <f>+INDEX('年間計画（月別）'!$BA$38:$BG$68,'年間計画（曜日別）'!C55,J$3)</f>
        <v>0</v>
      </c>
      <c r="K55" s="122">
        <v>15</v>
      </c>
      <c r="L55" s="61">
        <f>+INDEX('年間計画（月別）'!$BA$38:$BG$68,'年間計画（曜日別）'!K55,L$3)</f>
        <v>0</v>
      </c>
      <c r="M55" s="34">
        <f>+INDEX('年間計画（月別）'!$BA$38:$BG$68,'年間計画（曜日別）'!K55,M$3)</f>
        <v>0</v>
      </c>
      <c r="N55" s="34">
        <f>+INDEX('年間計画（月別）'!$BA$38:$BG$68,'年間計画（曜日別）'!K55,N$3)</f>
        <v>0</v>
      </c>
      <c r="O55" s="34">
        <f>+INDEX('年間計画（月別）'!$BA$38:$BG$68,'年間計画（曜日別）'!K55,O$3)</f>
        <v>0</v>
      </c>
      <c r="P55" s="34">
        <f>+INDEX('年間計画（月別）'!$BA$38:$BG$68,'年間計画（曜日別）'!K55,P$3)</f>
        <v>0</v>
      </c>
      <c r="Q55" s="34">
        <f>+INDEX('年間計画（月別）'!$BA$38:$BG$68,'年間計画（曜日別）'!K55,Q$3)</f>
        <v>0</v>
      </c>
      <c r="R55" s="81">
        <f>+INDEX('年間計画（月別）'!$BA$38:$BG$68,'年間計画（曜日別）'!K55,R$3)</f>
        <v>0</v>
      </c>
      <c r="S55" s="122">
        <v>16</v>
      </c>
      <c r="T55" s="61">
        <f>+INDEX('年間計画（月別）'!$BA$38:$BG$68,'年間計画（曜日別）'!S55,T$3)</f>
        <v>0</v>
      </c>
      <c r="U55" s="34">
        <f>+INDEX('年間計画（月別）'!$BA$38:$BG$68,'年間計画（曜日別）'!S55,U$3)</f>
        <v>0</v>
      </c>
      <c r="V55" s="34">
        <f>+INDEX('年間計画（月別）'!$BA$38:$BG$68,'年間計画（曜日別）'!S55,V$3)</f>
        <v>0</v>
      </c>
      <c r="W55" s="34">
        <f>+INDEX('年間計画（月別）'!$BA$38:$BG$68,'年間計画（曜日別）'!S55,W$3)</f>
        <v>0</v>
      </c>
      <c r="X55" s="34">
        <f>+INDEX('年間計画（月別）'!$BA$38:$BG$68,'年間計画（曜日別）'!S55,X$3)</f>
        <v>0</v>
      </c>
      <c r="Y55" s="34">
        <f>+INDEX('年間計画（月別）'!$BA$38:$BG$68,'年間計画（曜日別）'!S55,Y$3)</f>
        <v>0</v>
      </c>
      <c r="Z55" s="81">
        <f>+INDEX('年間計画（月別）'!$BA$38:$BG$68,'年間計画（曜日別）'!S55,Z$3)</f>
        <v>0</v>
      </c>
      <c r="AA55" s="122">
        <v>17</v>
      </c>
      <c r="AB55" s="61">
        <f>+INDEX('年間計画（月別）'!$BA$38:$BG$68,'年間計画（曜日別）'!AA55,AB$3)</f>
        <v>0</v>
      </c>
      <c r="AC55" s="34">
        <f>+INDEX('年間計画（月別）'!$BA$38:$BG$68,'年間計画（曜日別）'!AA55,AC$3)</f>
        <v>0</v>
      </c>
      <c r="AD55" s="34">
        <f>+INDEX('年間計画（月別）'!$BA$38:$BG$68,'年間計画（曜日別）'!AA55,AD$3)</f>
        <v>0</v>
      </c>
      <c r="AE55" s="34">
        <f>+INDEX('年間計画（月別）'!$BA$38:$BG$68,'年間計画（曜日別）'!AA55,AE$3)</f>
        <v>0</v>
      </c>
      <c r="AF55" s="34">
        <f>+INDEX('年間計画（月別）'!$BA$38:$BG$68,'年間計画（曜日別）'!AA55,AF$3)</f>
        <v>0</v>
      </c>
      <c r="AG55" s="34">
        <f>+INDEX('年間計画（月別）'!$BA$38:$BG$68,'年間計画（曜日別）'!AA55,AG$3)</f>
        <v>0</v>
      </c>
      <c r="AH55" s="81">
        <f>+INDEX('年間計画（月別）'!$BA$38:$BG$68,'年間計画（曜日別）'!AA55,AH$3)</f>
        <v>0</v>
      </c>
      <c r="AI55" s="64">
        <v>18</v>
      </c>
      <c r="AJ55" s="61">
        <f>+INDEX('年間計画（月別）'!$BA$38:$BG$68,'年間計画（曜日別）'!AI55,AJ$3)</f>
        <v>0</v>
      </c>
      <c r="AK55" s="34">
        <f>+INDEX('年間計画（月別）'!$BA$38:$BG$68,'年間計画（曜日別）'!AI55,AK$3)</f>
        <v>0</v>
      </c>
      <c r="AL55" s="34">
        <f>+INDEX('年間計画（月別）'!$BA$38:$BG$68,'年間計画（曜日別）'!AI55,AL$3)</f>
        <v>0</v>
      </c>
      <c r="AM55" s="34">
        <f>+INDEX('年間計画（月別）'!$BA$38:$BG$68,'年間計画（曜日別）'!AI55,AM$3)</f>
        <v>0</v>
      </c>
      <c r="AN55" s="34">
        <f>+INDEX('年間計画（月別）'!$BA$38:$BG$68,'年間計画（曜日別）'!AI55,AN$3)</f>
        <v>0</v>
      </c>
      <c r="AO55" s="34">
        <f>+INDEX('年間計画（月別）'!$BA$38:$BG$68,'年間計画（曜日別）'!AI55,AO$3)</f>
        <v>0</v>
      </c>
      <c r="AP55" s="81">
        <f>+INDEX('年間計画（月別）'!$BA$38:$BG$68,'年間計画（曜日別）'!AI55,AP$3)</f>
        <v>0</v>
      </c>
      <c r="AQ55" s="64">
        <v>19</v>
      </c>
      <c r="AR55" s="61" t="str">
        <f>+INDEX('年間計画（月別）'!$BA$38:$BG$68,'年間計画（曜日別）'!AQ55,AR$3)</f>
        <v>-</v>
      </c>
      <c r="AS55" s="34" t="str">
        <f>+INDEX('年間計画（月別）'!$BA$38:$BG$68,'年間計画（曜日別）'!AQ55,AS$3)</f>
        <v>-</v>
      </c>
      <c r="AT55" s="34" t="str">
        <f>+INDEX('年間計画（月別）'!$BA$38:$BG$68,'年間計画（曜日別）'!AQ55,AT$3)</f>
        <v>-</v>
      </c>
      <c r="AU55" s="34" t="str">
        <f>+INDEX('年間計画（月別）'!$BA$38:$BG$68,'年間計画（曜日別）'!AQ55,AU$3)</f>
        <v>-</v>
      </c>
      <c r="AV55" s="34" t="str">
        <f>+INDEX('年間計画（月別）'!$BA$38:$BG$68,'年間計画（曜日別）'!AQ55,AV$3)</f>
        <v>-</v>
      </c>
      <c r="AW55" s="34" t="str">
        <f>+INDEX('年間計画（月別）'!$BA$38:$BG$68,'年間計画（曜日別）'!AQ55,AW$3)</f>
        <v>-</v>
      </c>
      <c r="AX55" s="81" t="str">
        <f>+INDEX('年間計画（月別）'!$BA$38:$BG$68,'年間計画（曜日別）'!AQ55,AX$3)</f>
        <v>-</v>
      </c>
      <c r="AY55" s="64">
        <v>20</v>
      </c>
      <c r="AZ55" s="61" t="str">
        <f>+INDEX('年間計画（月別）'!$BA$38:$BG$68,'年間計画（曜日別）'!AY55,AZ$3)</f>
        <v>-</v>
      </c>
      <c r="BA55" s="34" t="str">
        <f>+INDEX('年間計画（月別）'!$BA$38:$BG$68,'年間計画（曜日別）'!AY55,BA$3)</f>
        <v>-</v>
      </c>
      <c r="BB55" s="34" t="str">
        <f>+INDEX('年間計画（月別）'!$BA$38:$BG$68,'年間計画（曜日別）'!AY55,BB$3)</f>
        <v>-</v>
      </c>
      <c r="BC55" s="34" t="str">
        <f>+INDEX('年間計画（月別）'!$BA$38:$BG$68,'年間計画（曜日別）'!AY55,BC$3)</f>
        <v>-</v>
      </c>
      <c r="BD55" s="34" t="str">
        <f>+INDEX('年間計画（月別）'!$BA$38:$BG$68,'年間計画（曜日別）'!AY55,BD$3)</f>
        <v>-</v>
      </c>
      <c r="BE55" s="34" t="str">
        <f>+INDEX('年間計画（月別）'!$BA$38:$BG$68,'年間計画（曜日別）'!AY55,BE$3)</f>
        <v>-</v>
      </c>
      <c r="BF55" s="81" t="str">
        <f>+INDEX('年間計画（月別）'!$BA$38:$BG$68,'年間計画（曜日別）'!AY55,BF$3)</f>
        <v>-</v>
      </c>
      <c r="BG55" s="137"/>
      <c r="BK55" s="213">
        <f t="shared" si="19"/>
        <v>40619</v>
      </c>
      <c r="BL55" s="25">
        <f t="shared" si="0"/>
        <v>17</v>
      </c>
      <c r="BM55" s="25" t="str">
        <f t="shared" si="20"/>
        <v>木</v>
      </c>
      <c r="BN55" s="213">
        <f t="shared" si="1"/>
        <v>40620</v>
      </c>
      <c r="BO55" s="25">
        <f t="shared" si="2"/>
        <v>18</v>
      </c>
      <c r="BP55" s="25" t="str">
        <f t="shared" si="3"/>
        <v>金</v>
      </c>
      <c r="BQ55" s="213">
        <f t="shared" si="4"/>
        <v>40621</v>
      </c>
      <c r="BR55" s="25">
        <f t="shared" si="5"/>
        <v>19</v>
      </c>
      <c r="BS55" s="25" t="str">
        <f t="shared" si="6"/>
        <v>土</v>
      </c>
      <c r="BT55" s="213">
        <f t="shared" si="7"/>
        <v>40622</v>
      </c>
      <c r="BU55" s="25">
        <f t="shared" si="8"/>
        <v>20</v>
      </c>
      <c r="BV55" s="25" t="str">
        <f t="shared" si="9"/>
        <v>日</v>
      </c>
      <c r="BW55" s="213">
        <f t="shared" si="10"/>
        <v>40623</v>
      </c>
      <c r="BX55" s="25">
        <f t="shared" si="11"/>
        <v>21</v>
      </c>
      <c r="BY55" s="25" t="str">
        <f t="shared" si="12"/>
        <v>月</v>
      </c>
      <c r="BZ55" s="213">
        <f t="shared" si="13"/>
        <v>40624</v>
      </c>
      <c r="CA55" s="25">
        <f t="shared" si="14"/>
        <v>22</v>
      </c>
      <c r="CB55" s="25" t="str">
        <f t="shared" si="15"/>
        <v>火</v>
      </c>
      <c r="CC55" s="213">
        <f t="shared" si="16"/>
        <v>40625</v>
      </c>
      <c r="CD55" s="25">
        <f t="shared" si="17"/>
        <v>23</v>
      </c>
      <c r="CE55" s="25" t="str">
        <f t="shared" si="18"/>
        <v>水</v>
      </c>
    </row>
    <row r="56" spans="1:83" ht="15.75" customHeight="1">
      <c r="A56" s="209" t="s">
        <v>358</v>
      </c>
      <c r="B56" s="62">
        <v>52</v>
      </c>
      <c r="C56" s="73">
        <v>21</v>
      </c>
      <c r="D56" s="61" t="str">
        <f>+INDEX('年間計画（月別）'!$BA$38:$BG$68,'年間計画（曜日別）'!C56,D$3)</f>
        <v>-</v>
      </c>
      <c r="E56" s="34" t="str">
        <f>+INDEX('年間計画（月別）'!$BA$38:$BG$68,'年間計画（曜日別）'!C56,E$3)</f>
        <v>-</v>
      </c>
      <c r="F56" s="34" t="str">
        <f>+INDEX('年間計画（月別）'!$BA$38:$BG$68,'年間計画（曜日別）'!C56,F$3)</f>
        <v>-</v>
      </c>
      <c r="G56" s="34" t="str">
        <f>+INDEX('年間計画（月別）'!$BA$38:$BG$68,'年間計画（曜日別）'!C56,G$3)</f>
        <v>-</v>
      </c>
      <c r="H56" s="34" t="str">
        <f>+INDEX('年間計画（月別）'!$BA$38:$BG$68,'年間計画（曜日別）'!C56,H$3)</f>
        <v>-</v>
      </c>
      <c r="I56" s="34" t="str">
        <f>+INDEX('年間計画（月別）'!$BA$38:$BG$68,'年間計画（曜日別）'!C56,I$3)</f>
        <v>-</v>
      </c>
      <c r="J56" s="81" t="str">
        <f>+INDEX('年間計画（月別）'!$BA$38:$BG$68,'年間計画（曜日別）'!C56,J$3)</f>
        <v>-</v>
      </c>
      <c r="K56" s="122">
        <v>22</v>
      </c>
      <c r="L56" s="61">
        <f>+INDEX('年間計画（月別）'!$BA$38:$BG$68,'年間計画（曜日別）'!K56,L$3)</f>
        <v>0</v>
      </c>
      <c r="M56" s="34">
        <f>+INDEX('年間計画（月別）'!$BA$38:$BG$68,'年間計画（曜日別）'!K56,M$3)</f>
        <v>0</v>
      </c>
      <c r="N56" s="34">
        <f>+INDEX('年間計画（月別）'!$BA$38:$BG$68,'年間計画（曜日別）'!K56,N$3)</f>
        <v>0</v>
      </c>
      <c r="O56" s="34">
        <f>+INDEX('年間計画（月別）'!$BA$38:$BG$68,'年間計画（曜日別）'!K56,O$3)</f>
        <v>0</v>
      </c>
      <c r="P56" s="34">
        <f>+INDEX('年間計画（月別）'!$BA$38:$BG$68,'年間計画（曜日別）'!K56,P$3)</f>
        <v>0</v>
      </c>
      <c r="Q56" s="34">
        <f>+INDEX('年間計画（月別）'!$BA$38:$BG$68,'年間計画（曜日別）'!K56,Q$3)</f>
        <v>0</v>
      </c>
      <c r="R56" s="81">
        <f>+INDEX('年間計画（月別）'!$BA$38:$BG$68,'年間計画（曜日別）'!K56,R$3)</f>
        <v>0</v>
      </c>
      <c r="S56" s="122">
        <v>23</v>
      </c>
      <c r="T56" s="61">
        <f>+INDEX('年間計画（月別）'!$BA$38:$BG$68,'年間計画（曜日別）'!S56,T$3)</f>
        <v>0</v>
      </c>
      <c r="U56" s="34">
        <f>+INDEX('年間計画（月別）'!$BA$38:$BG$68,'年間計画（曜日別）'!S56,U$3)</f>
        <v>0</v>
      </c>
      <c r="V56" s="34">
        <f>+INDEX('年間計画（月別）'!$BA$38:$BG$68,'年間計画（曜日別）'!S56,V$3)</f>
        <v>0</v>
      </c>
      <c r="W56" s="34">
        <f>+INDEX('年間計画（月別）'!$BA$38:$BG$68,'年間計画（曜日別）'!S56,W$3)</f>
        <v>0</v>
      </c>
      <c r="X56" s="34">
        <f>+INDEX('年間計画（月別）'!$BA$38:$BG$68,'年間計画（曜日別）'!S56,X$3)</f>
        <v>0</v>
      </c>
      <c r="Y56" s="34">
        <f>+INDEX('年間計画（月別）'!$BA$38:$BG$68,'年間計画（曜日別）'!S56,Y$3)</f>
        <v>0</v>
      </c>
      <c r="Z56" s="81">
        <f>+INDEX('年間計画（月別）'!$BA$38:$BG$68,'年間計画（曜日別）'!S56,Z$3)</f>
        <v>0</v>
      </c>
      <c r="AA56" s="122">
        <v>24</v>
      </c>
      <c r="AB56" s="61">
        <f>+INDEX('年間計画（月別）'!$BA$38:$BG$68,'年間計画（曜日別）'!AA56,AB$3)</f>
        <v>0</v>
      </c>
      <c r="AC56" s="34">
        <f>+INDEX('年間計画（月別）'!$BA$38:$BG$68,'年間計画（曜日別）'!AA56,AC$3)</f>
        <v>0</v>
      </c>
      <c r="AD56" s="34">
        <f>+INDEX('年間計画（月別）'!$BA$38:$BG$68,'年間計画（曜日別）'!AA56,AD$3)</f>
        <v>0</v>
      </c>
      <c r="AE56" s="34">
        <f>+INDEX('年間計画（月別）'!$BA$38:$BG$68,'年間計画（曜日別）'!AA56,AE$3)</f>
        <v>0</v>
      </c>
      <c r="AF56" s="34">
        <f>+INDEX('年間計画（月別）'!$BA$38:$BG$68,'年間計画（曜日別）'!AA56,AF$3)</f>
        <v>0</v>
      </c>
      <c r="AG56" s="34">
        <f>+INDEX('年間計画（月別）'!$BA$38:$BG$68,'年間計画（曜日別）'!AA56,AG$3)</f>
        <v>0</v>
      </c>
      <c r="AH56" s="81">
        <f>+INDEX('年間計画（月別）'!$BA$38:$BG$68,'年間計画（曜日別）'!AA56,AH$3)</f>
        <v>0</v>
      </c>
      <c r="AI56" s="64">
        <v>25</v>
      </c>
      <c r="AJ56" s="61" t="str">
        <f>+INDEX('年間計画（月別）'!$BA$38:$BG$68,'年間計画（曜日別）'!AI56,AJ$3)</f>
        <v>-</v>
      </c>
      <c r="AK56" s="34" t="str">
        <f>+INDEX('年間計画（月別）'!$BA$38:$BG$68,'年間計画（曜日別）'!AI56,AK$3)</f>
        <v>-</v>
      </c>
      <c r="AL56" s="34" t="str">
        <f>+INDEX('年間計画（月別）'!$BA$38:$BG$68,'年間計画（曜日別）'!AI56,AL$3)</f>
        <v>-</v>
      </c>
      <c r="AM56" s="34" t="str">
        <f>+INDEX('年間計画（月別）'!$BA$38:$BG$68,'年間計画（曜日別）'!AI56,AM$3)</f>
        <v>-</v>
      </c>
      <c r="AN56" s="34" t="str">
        <f>+INDEX('年間計画（月別）'!$BA$38:$BG$68,'年間計画（曜日別）'!AI56,AN$3)</f>
        <v>-</v>
      </c>
      <c r="AO56" s="34" t="str">
        <f>+INDEX('年間計画（月別）'!$BA$38:$BG$68,'年間計画（曜日別）'!AI56,AO$3)</f>
        <v>-</v>
      </c>
      <c r="AP56" s="81" t="str">
        <f>+INDEX('年間計画（月別）'!$BA$38:$BG$68,'年間計画（曜日別）'!AI56,AP$3)</f>
        <v>-</v>
      </c>
      <c r="AQ56" s="64">
        <v>26</v>
      </c>
      <c r="AR56" s="61" t="str">
        <f>+INDEX('年間計画（月別）'!$BA$38:$BG$68,'年間計画（曜日別）'!AQ56,AR$3)</f>
        <v>-</v>
      </c>
      <c r="AS56" s="34" t="str">
        <f>+INDEX('年間計画（月別）'!$BA$38:$BG$68,'年間計画（曜日別）'!AQ56,AS$3)</f>
        <v>-</v>
      </c>
      <c r="AT56" s="34" t="str">
        <f>+INDEX('年間計画（月別）'!$BA$38:$BG$68,'年間計画（曜日別）'!AQ56,AT$3)</f>
        <v>-</v>
      </c>
      <c r="AU56" s="34" t="str">
        <f>+INDEX('年間計画（月別）'!$BA$38:$BG$68,'年間計画（曜日別）'!AQ56,AU$3)</f>
        <v>-</v>
      </c>
      <c r="AV56" s="34" t="str">
        <f>+INDEX('年間計画（月別）'!$BA$38:$BG$68,'年間計画（曜日別）'!AQ56,AV$3)</f>
        <v>-</v>
      </c>
      <c r="AW56" s="34" t="str">
        <f>+INDEX('年間計画（月別）'!$BA$38:$BG$68,'年間計画（曜日別）'!AQ56,AW$3)</f>
        <v>-</v>
      </c>
      <c r="AX56" s="81" t="str">
        <f>+INDEX('年間計画（月別）'!$BA$38:$BG$68,'年間計画（曜日別）'!AQ56,AX$3)</f>
        <v>-</v>
      </c>
      <c r="AY56" s="64">
        <v>27</v>
      </c>
      <c r="AZ56" s="61" t="str">
        <f>+INDEX('年間計画（月別）'!$BA$38:$BG$68,'年間計画（曜日別）'!AY56,AZ$3)</f>
        <v>-</v>
      </c>
      <c r="BA56" s="34" t="str">
        <f>+INDEX('年間計画（月別）'!$BA$38:$BG$68,'年間計画（曜日別）'!AY56,BA$3)</f>
        <v>-</v>
      </c>
      <c r="BB56" s="34" t="str">
        <f>+INDEX('年間計画（月別）'!$BA$38:$BG$68,'年間計画（曜日別）'!AY56,BB$3)</f>
        <v>-</v>
      </c>
      <c r="BC56" s="34" t="str">
        <f>+INDEX('年間計画（月別）'!$BA$38:$BG$68,'年間計画（曜日別）'!AY56,BC$3)</f>
        <v>-</v>
      </c>
      <c r="BD56" s="34" t="str">
        <f>+INDEX('年間計画（月別）'!$BA$38:$BG$68,'年間計画（曜日別）'!AY56,BD$3)</f>
        <v>-</v>
      </c>
      <c r="BE56" s="34" t="str">
        <f>+INDEX('年間計画（月別）'!$BA$38:$BG$68,'年間計画（曜日別）'!AY56,BE$3)</f>
        <v>-</v>
      </c>
      <c r="BF56" s="81" t="str">
        <f>+INDEX('年間計画（月別）'!$BA$38:$BG$68,'年間計画（曜日別）'!AY56,BF$3)</f>
        <v>-</v>
      </c>
      <c r="BG56" s="137"/>
      <c r="BK56" s="213">
        <f t="shared" si="19"/>
        <v>40626</v>
      </c>
      <c r="BL56" s="25">
        <f t="shared" si="0"/>
        <v>24</v>
      </c>
      <c r="BM56" s="25" t="str">
        <f t="shared" si="20"/>
        <v>木</v>
      </c>
      <c r="BN56" s="213">
        <f t="shared" si="1"/>
        <v>40627</v>
      </c>
      <c r="BO56" s="25">
        <f t="shared" si="2"/>
        <v>25</v>
      </c>
      <c r="BP56" s="25" t="str">
        <f t="shared" si="3"/>
        <v>金</v>
      </c>
      <c r="BQ56" s="213">
        <f t="shared" si="4"/>
        <v>40628</v>
      </c>
      <c r="BR56" s="25">
        <f t="shared" si="5"/>
        <v>26</v>
      </c>
      <c r="BS56" s="25" t="str">
        <f t="shared" si="6"/>
        <v>土</v>
      </c>
      <c r="BT56" s="213">
        <f t="shared" si="7"/>
        <v>40629</v>
      </c>
      <c r="BU56" s="25">
        <f t="shared" si="8"/>
        <v>27</v>
      </c>
      <c r="BV56" s="25" t="str">
        <f t="shared" si="9"/>
        <v>日</v>
      </c>
      <c r="BW56" s="213">
        <f t="shared" si="10"/>
        <v>40630</v>
      </c>
      <c r="BX56" s="25">
        <f t="shared" si="11"/>
        <v>28</v>
      </c>
      <c r="BY56" s="25" t="str">
        <f t="shared" si="12"/>
        <v>月</v>
      </c>
      <c r="BZ56" s="213">
        <f t="shared" si="13"/>
        <v>40631</v>
      </c>
      <c r="CA56" s="25">
        <f t="shared" si="14"/>
        <v>29</v>
      </c>
      <c r="CB56" s="25" t="str">
        <f t="shared" si="15"/>
        <v>火</v>
      </c>
      <c r="CC56" s="213">
        <f t="shared" si="16"/>
        <v>40632</v>
      </c>
      <c r="CD56" s="25">
        <f t="shared" si="17"/>
        <v>30</v>
      </c>
      <c r="CE56" s="25" t="str">
        <f t="shared" si="18"/>
        <v>水</v>
      </c>
    </row>
    <row r="57" spans="1:83" ht="15.75" customHeight="1" thickBot="1">
      <c r="A57" s="209"/>
      <c r="B57" s="67">
        <v>53</v>
      </c>
      <c r="C57" s="73">
        <v>28</v>
      </c>
      <c r="D57" s="41" t="str">
        <f>+INDEX('年間計画（月別）'!$BA$38:$BG$68,'年間計画（曜日別）'!C57,D$3)</f>
        <v>-</v>
      </c>
      <c r="E57" s="7" t="str">
        <f>+INDEX('年間計画（月別）'!$BA$38:$BG$68,'年間計画（曜日別）'!C57,E$3)</f>
        <v>-</v>
      </c>
      <c r="F57" s="7" t="str">
        <f>+INDEX('年間計画（月別）'!$BA$38:$BG$68,'年間計画（曜日別）'!C57,F$3)</f>
        <v>-</v>
      </c>
      <c r="G57" s="7" t="str">
        <f>+INDEX('年間計画（月別）'!$BA$38:$BG$68,'年間計画（曜日別）'!C57,G$3)</f>
        <v>-</v>
      </c>
      <c r="H57" s="7" t="str">
        <f>+INDEX('年間計画（月別）'!$BA$38:$BG$68,'年間計画（曜日別）'!C57,H$3)</f>
        <v>-</v>
      </c>
      <c r="I57" s="7" t="str">
        <f>+INDEX('年間計画（月別）'!$BA$38:$BG$68,'年間計画（曜日別）'!C57,I$3)</f>
        <v>-</v>
      </c>
      <c r="J57" s="42" t="str">
        <f>+INDEX('年間計画（月別）'!$BA$38:$BG$68,'年間計画（曜日別）'!C57,J$3)</f>
        <v>-</v>
      </c>
      <c r="K57" s="211">
        <v>29</v>
      </c>
      <c r="L57" s="41" t="str">
        <f>+INDEX('年間計画（月別）'!$BA$38:$BG$68,'年間計画（曜日別）'!K57,L$3)</f>
        <v>-</v>
      </c>
      <c r="M57" s="7" t="str">
        <f>+INDEX('年間計画（月別）'!$BA$38:$BG$68,'年間計画（曜日別）'!K57,M$3)</f>
        <v>-</v>
      </c>
      <c r="N57" s="7" t="str">
        <f>+INDEX('年間計画（月別）'!$BA$38:$BG$68,'年間計画（曜日別）'!K57,N$3)</f>
        <v>-</v>
      </c>
      <c r="O57" s="7" t="str">
        <f>+INDEX('年間計画（月別）'!$BA$38:$BG$68,'年間計画（曜日別）'!K57,O$3)</f>
        <v>-</v>
      </c>
      <c r="P57" s="7" t="str">
        <f>+INDEX('年間計画（月別）'!$BA$38:$BG$68,'年間計画（曜日別）'!K57,P$3)</f>
        <v>-</v>
      </c>
      <c r="Q57" s="7" t="str">
        <f>+INDEX('年間計画（月別）'!$BA$38:$BG$68,'年間計画（曜日別）'!K57,Q$3)</f>
        <v>-</v>
      </c>
      <c r="R57" s="42" t="str">
        <f>+INDEX('年間計画（月別）'!$BA$38:$BG$68,'年間計画（曜日別）'!K57,R$3)</f>
        <v>-</v>
      </c>
      <c r="S57" s="122">
        <v>30</v>
      </c>
      <c r="T57" s="61" t="str">
        <f>+INDEX('年間計画（月別）'!$BA$38:$BG$68,'年間計画（曜日別）'!S57,T$3)</f>
        <v>-</v>
      </c>
      <c r="U57" s="34" t="str">
        <f>+INDEX('年間計画（月別）'!$BA$38:$BG$68,'年間計画（曜日別）'!S57,U$3)</f>
        <v>-</v>
      </c>
      <c r="V57" s="34" t="str">
        <f>+INDEX('年間計画（月別）'!$BA$38:$BG$68,'年間計画（曜日別）'!S57,V$3)</f>
        <v>-</v>
      </c>
      <c r="W57" s="34" t="str">
        <f>+INDEX('年間計画（月別）'!$BA$38:$BG$68,'年間計画（曜日別）'!S57,W$3)</f>
        <v>-</v>
      </c>
      <c r="X57" s="34" t="str">
        <f>+INDEX('年間計画（月別）'!$BA$38:$BG$68,'年間計画（曜日別）'!S57,X$3)</f>
        <v>-</v>
      </c>
      <c r="Y57" s="34" t="str">
        <f>+INDEX('年間計画（月別）'!$BA$38:$BG$68,'年間計画（曜日別）'!S57,Y$3)</f>
        <v>-</v>
      </c>
      <c r="Z57" s="81" t="str">
        <f>+INDEX('年間計画（月別）'!$BA$38:$BG$68,'年間計画（曜日別）'!S57,Z$3)</f>
        <v>-</v>
      </c>
      <c r="AA57" s="122">
        <v>31</v>
      </c>
      <c r="AB57" s="61" t="str">
        <f>+INDEX('年間計画（月別）'!$BA$38:$BG$68,'年間計画（曜日別）'!AA57,AB$3)</f>
        <v>-</v>
      </c>
      <c r="AC57" s="34" t="str">
        <f>+INDEX('年間計画（月別）'!$BA$38:$BG$68,'年間計画（曜日別）'!AA57,AC$3)</f>
        <v>-</v>
      </c>
      <c r="AD57" s="34" t="str">
        <f>+INDEX('年間計画（月別）'!$BA$38:$BG$68,'年間計画（曜日別）'!AA57,AD$3)</f>
        <v>-</v>
      </c>
      <c r="AE57" s="34" t="str">
        <f>+INDEX('年間計画（月別）'!$BA$38:$BG$68,'年間計画（曜日別）'!AA57,AE$3)</f>
        <v>-</v>
      </c>
      <c r="AF57" s="34" t="str">
        <f>+INDEX('年間計画（月別）'!$BA$38:$BG$68,'年間計画（曜日別）'!AA57,AF$3)</f>
        <v>-</v>
      </c>
      <c r="AG57" s="34" t="str">
        <f>+INDEX('年間計画（月別）'!$BA$38:$BG$68,'年間計画（曜日別）'!AA57,AG$3)</f>
        <v>-</v>
      </c>
      <c r="AH57" s="81" t="str">
        <f>+INDEX('年間計画（月別）'!$BA$38:$BG$68,'年間計画（曜日別）'!AA57,AH$3)</f>
        <v>-</v>
      </c>
      <c r="AI57" s="64"/>
      <c r="AJ57" s="61" t="str">
        <f>+INDEX('年間計画（月別）'!$BA$38:$BG$68,'年間計画（曜日別）'!AI57,AJ$3)</f>
        <v>-</v>
      </c>
      <c r="AK57" s="34" t="str">
        <f>+INDEX('年間計画（月別）'!$BA$38:$BG$68,'年間計画（曜日別）'!AI57,AK$3)</f>
        <v>-</v>
      </c>
      <c r="AL57" s="34" t="str">
        <f>+INDEX('年間計画（月別）'!$BA$38:$BG$68,'年間計画（曜日別）'!AI57,AL$3)</f>
        <v>-</v>
      </c>
      <c r="AM57" s="34" t="str">
        <f>+INDEX('年間計画（月別）'!$BA$38:$BG$68,'年間計画（曜日別）'!AI57,AM$3)</f>
        <v>-</v>
      </c>
      <c r="AN57" s="34" t="str">
        <f>+INDEX('年間計画（月別）'!$BA$38:$BG$68,'年間計画（曜日別）'!AI57,AN$3)</f>
        <v>-</v>
      </c>
      <c r="AO57" s="34" t="str">
        <f>+INDEX('年間計画（月別）'!$BA$38:$BG$68,'年間計画（曜日別）'!AI57,AO$3)</f>
        <v>-</v>
      </c>
      <c r="AP57" s="81" t="str">
        <f>+INDEX('年間計画（月別）'!$BA$38:$BG$68,'年間計画（曜日別）'!AI57,AP$3)</f>
        <v>-</v>
      </c>
      <c r="AQ57" s="64"/>
      <c r="AR57" s="61" t="str">
        <f>+INDEX('年間計画（月別）'!$BA$38:$BG$68,'年間計画（曜日別）'!AQ57,AR$3)</f>
        <v>-</v>
      </c>
      <c r="AS57" s="34" t="str">
        <f>+INDEX('年間計画（月別）'!$BA$38:$BG$68,'年間計画（曜日別）'!AQ57,AS$3)</f>
        <v>-</v>
      </c>
      <c r="AT57" s="34" t="str">
        <f>+INDEX('年間計画（月別）'!$BA$38:$BG$68,'年間計画（曜日別）'!AQ57,AT$3)</f>
        <v>-</v>
      </c>
      <c r="AU57" s="34" t="str">
        <f>+INDEX('年間計画（月別）'!$BA$38:$BG$68,'年間計画（曜日別）'!AQ57,AU$3)</f>
        <v>-</v>
      </c>
      <c r="AV57" s="34" t="str">
        <f>+INDEX('年間計画（月別）'!$BA$38:$BG$68,'年間計画（曜日別）'!AQ57,AV$3)</f>
        <v>-</v>
      </c>
      <c r="AW57" s="34" t="str">
        <f>+INDEX('年間計画（月別）'!$BA$38:$BG$68,'年間計画（曜日別）'!AQ57,AW$3)</f>
        <v>-</v>
      </c>
      <c r="AX57" s="81" t="str">
        <f>+INDEX('年間計画（月別）'!$BA$38:$BG$68,'年間計画（曜日別）'!AQ57,AX$3)</f>
        <v>-</v>
      </c>
      <c r="AY57" s="64"/>
      <c r="AZ57" s="61" t="str">
        <f>+INDEX('年間計画（月別）'!$BA$38:$BG$68,'年間計画（曜日別）'!AY57,AZ$3)</f>
        <v>-</v>
      </c>
      <c r="BA57" s="34" t="str">
        <f>+INDEX('年間計画（月別）'!$BA$38:$BG$68,'年間計画（曜日別）'!AY57,BA$3)</f>
        <v>-</v>
      </c>
      <c r="BB57" s="34" t="str">
        <f>+INDEX('年間計画（月別）'!$BA$38:$BG$68,'年間計画（曜日別）'!AY57,BB$3)</f>
        <v>-</v>
      </c>
      <c r="BC57" s="34" t="str">
        <f>+INDEX('年間計画（月別）'!$BA$38:$BG$68,'年間計画（曜日別）'!AY57,BC$3)</f>
        <v>-</v>
      </c>
      <c r="BD57" s="34" t="str">
        <f>+INDEX('年間計画（月別）'!$BA$38:$BG$68,'年間計画（曜日別）'!AY57,BD$3)</f>
        <v>-</v>
      </c>
      <c r="BE57" s="34" t="str">
        <f>+INDEX('年間計画（月別）'!$BA$38:$BG$68,'年間計画（曜日別）'!AY57,BE$3)</f>
        <v>-</v>
      </c>
      <c r="BF57" s="81" t="str">
        <f>+INDEX('年間計画（月別）'!$BA$38:$BG$68,'年間計画（曜日別）'!AY57,BF$3)</f>
        <v>-</v>
      </c>
      <c r="BG57" s="188"/>
      <c r="BK57" s="213">
        <f t="shared" si="19"/>
        <v>40633</v>
      </c>
      <c r="BL57" s="25">
        <f t="shared" si="0"/>
        <v>31</v>
      </c>
      <c r="BM57" s="25" t="str">
        <f t="shared" si="20"/>
        <v>木</v>
      </c>
      <c r="BN57" s="213">
        <f t="shared" si="1"/>
        <v>40634</v>
      </c>
      <c r="BO57" s="25">
        <f t="shared" si="2"/>
        <v>1</v>
      </c>
      <c r="BP57" s="25" t="str">
        <f t="shared" si="3"/>
        <v>金</v>
      </c>
      <c r="BQ57" s="213">
        <f t="shared" si="4"/>
        <v>40635</v>
      </c>
      <c r="BR57" s="25">
        <f t="shared" si="5"/>
        <v>2</v>
      </c>
      <c r="BS57" s="25" t="str">
        <f t="shared" si="6"/>
        <v>土</v>
      </c>
      <c r="BT57" s="213">
        <f t="shared" si="7"/>
        <v>40636</v>
      </c>
      <c r="BU57" s="25">
        <f t="shared" si="8"/>
        <v>3</v>
      </c>
      <c r="BV57" s="25" t="str">
        <f t="shared" si="9"/>
        <v>日</v>
      </c>
      <c r="BW57" s="213">
        <f t="shared" si="10"/>
        <v>40637</v>
      </c>
      <c r="BX57" s="25">
        <f t="shared" si="11"/>
        <v>4</v>
      </c>
      <c r="BY57" s="25" t="str">
        <f t="shared" si="12"/>
        <v>月</v>
      </c>
      <c r="BZ57" s="213">
        <f t="shared" si="13"/>
        <v>40638</v>
      </c>
      <c r="CA57" s="25">
        <f t="shared" si="14"/>
        <v>5</v>
      </c>
      <c r="CB57" s="25" t="str">
        <f t="shared" si="15"/>
        <v>火</v>
      </c>
      <c r="CC57" s="213">
        <f t="shared" si="16"/>
        <v>40639</v>
      </c>
      <c r="CD57" s="25">
        <f t="shared" si="17"/>
        <v>6</v>
      </c>
      <c r="CE57" s="25" t="str">
        <f t="shared" si="18"/>
        <v>水</v>
      </c>
    </row>
    <row r="58" spans="1:83" ht="15.75" customHeight="1" thickBot="1">
      <c r="A58" s="452" t="s">
        <v>127</v>
      </c>
      <c r="B58" s="453"/>
      <c r="C58" s="454"/>
      <c r="D58" s="126">
        <f aca="true" t="shared" si="21" ref="D58:J58">COUNT($B$5:$B$57)-COUNTIF(D5:D57,"-")</f>
        <v>36</v>
      </c>
      <c r="E58" s="126">
        <f t="shared" si="21"/>
        <v>36</v>
      </c>
      <c r="F58" s="126">
        <f t="shared" si="21"/>
        <v>36</v>
      </c>
      <c r="G58" s="126">
        <f t="shared" si="21"/>
        <v>36</v>
      </c>
      <c r="H58" s="126">
        <f t="shared" si="21"/>
        <v>36</v>
      </c>
      <c r="I58" s="126">
        <f t="shared" si="21"/>
        <v>36</v>
      </c>
      <c r="J58" s="126">
        <f t="shared" si="21"/>
        <v>36</v>
      </c>
      <c r="K58" s="193"/>
      <c r="L58" s="126">
        <f aca="true" t="shared" si="22" ref="L58:R58">COUNT($B$5:$B$57)-COUNTIF(L5:L57,"-")</f>
        <v>40</v>
      </c>
      <c r="M58" s="126">
        <f t="shared" si="22"/>
        <v>40</v>
      </c>
      <c r="N58" s="126">
        <f t="shared" si="22"/>
        <v>40</v>
      </c>
      <c r="O58" s="126">
        <f t="shared" si="22"/>
        <v>40</v>
      </c>
      <c r="P58" s="126">
        <f t="shared" si="22"/>
        <v>40</v>
      </c>
      <c r="Q58" s="126">
        <f t="shared" si="22"/>
        <v>40</v>
      </c>
      <c r="R58" s="126">
        <f t="shared" si="22"/>
        <v>40</v>
      </c>
      <c r="S58" s="72"/>
      <c r="T58" s="71">
        <f aca="true" t="shared" si="23" ref="T58:Z58">COUNT($B$5:$B$57)-COUNTIF(T5:T57,"-")</f>
        <v>41</v>
      </c>
      <c r="U58" s="71">
        <f t="shared" si="23"/>
        <v>41</v>
      </c>
      <c r="V58" s="71">
        <f t="shared" si="23"/>
        <v>41</v>
      </c>
      <c r="W58" s="71">
        <f t="shared" si="23"/>
        <v>41</v>
      </c>
      <c r="X58" s="71">
        <f t="shared" si="23"/>
        <v>41</v>
      </c>
      <c r="Y58" s="71">
        <f t="shared" si="23"/>
        <v>41</v>
      </c>
      <c r="Z58" s="71">
        <f t="shared" si="23"/>
        <v>41</v>
      </c>
      <c r="AA58" s="72"/>
      <c r="AB58" s="71">
        <f aca="true" t="shared" si="24" ref="AB58:AH58">COUNT($B$5:$B$57)-COUNTIF(AB5:AB57,"-")</f>
        <v>40</v>
      </c>
      <c r="AC58" s="71">
        <f t="shared" si="24"/>
        <v>40</v>
      </c>
      <c r="AD58" s="71">
        <f t="shared" si="24"/>
        <v>40</v>
      </c>
      <c r="AE58" s="71">
        <f t="shared" si="24"/>
        <v>40</v>
      </c>
      <c r="AF58" s="71">
        <f t="shared" si="24"/>
        <v>40</v>
      </c>
      <c r="AG58" s="71">
        <f t="shared" si="24"/>
        <v>40</v>
      </c>
      <c r="AH58" s="71">
        <f t="shared" si="24"/>
        <v>40</v>
      </c>
      <c r="AI58" s="72"/>
      <c r="AJ58" s="80">
        <f aca="true" t="shared" si="25" ref="AJ58:AP58">COUNT($B$5:$B$57)-COUNTIF(AJ5:AJ57,"-")</f>
        <v>41</v>
      </c>
      <c r="AK58" s="71">
        <f t="shared" si="25"/>
        <v>41</v>
      </c>
      <c r="AL58" s="71">
        <f t="shared" si="25"/>
        <v>41</v>
      </c>
      <c r="AM58" s="71">
        <f t="shared" si="25"/>
        <v>41</v>
      </c>
      <c r="AN58" s="71">
        <f t="shared" si="25"/>
        <v>41</v>
      </c>
      <c r="AO58" s="71">
        <f t="shared" si="25"/>
        <v>41</v>
      </c>
      <c r="AP58" s="71">
        <f t="shared" si="25"/>
        <v>41</v>
      </c>
      <c r="AQ58" s="72"/>
      <c r="AR58" s="131">
        <f aca="true" t="shared" si="26" ref="AR58:AX58">COUNT($B$5:$B$57)-COUNTIF(AR5:AR57,"-")</f>
        <v>0</v>
      </c>
      <c r="AS58" s="126">
        <f t="shared" si="26"/>
        <v>0</v>
      </c>
      <c r="AT58" s="126">
        <f t="shared" si="26"/>
        <v>0</v>
      </c>
      <c r="AU58" s="126">
        <f t="shared" si="26"/>
        <v>0</v>
      </c>
      <c r="AV58" s="126">
        <f t="shared" si="26"/>
        <v>0</v>
      </c>
      <c r="AW58" s="126">
        <f t="shared" si="26"/>
        <v>0</v>
      </c>
      <c r="AX58" s="126">
        <f t="shared" si="26"/>
        <v>0</v>
      </c>
      <c r="AY58" s="72"/>
      <c r="AZ58" s="80">
        <f aca="true" t="shared" si="27" ref="AZ58:BF58">COUNT($B$5:$B$57)-COUNTIF(AZ5:AZ57,"-")</f>
        <v>0</v>
      </c>
      <c r="BA58" s="71">
        <f t="shared" si="27"/>
        <v>0</v>
      </c>
      <c r="BB58" s="71">
        <f t="shared" si="27"/>
        <v>0</v>
      </c>
      <c r="BC58" s="71">
        <f t="shared" si="27"/>
        <v>0</v>
      </c>
      <c r="BD58" s="71">
        <f t="shared" si="27"/>
        <v>0</v>
      </c>
      <c r="BE58" s="71">
        <f t="shared" si="27"/>
        <v>0</v>
      </c>
      <c r="BF58" s="71">
        <f t="shared" si="27"/>
        <v>0</v>
      </c>
      <c r="BG58" s="189"/>
      <c r="BK58" s="213">
        <f t="shared" si="19"/>
        <v>40640</v>
      </c>
      <c r="BL58" s="25">
        <f t="shared" si="0"/>
        <v>7</v>
      </c>
      <c r="BM58" s="25" t="str">
        <f t="shared" si="20"/>
        <v>木</v>
      </c>
      <c r="BN58" s="213">
        <f t="shared" si="1"/>
        <v>40641</v>
      </c>
      <c r="BO58" s="25">
        <f t="shared" si="2"/>
        <v>8</v>
      </c>
      <c r="BP58" s="25" t="str">
        <f t="shared" si="3"/>
        <v>金</v>
      </c>
      <c r="BQ58" s="213">
        <f t="shared" si="4"/>
        <v>40642</v>
      </c>
      <c r="BR58" s="25">
        <f t="shared" si="5"/>
        <v>9</v>
      </c>
      <c r="BS58" s="25" t="str">
        <f t="shared" si="6"/>
        <v>土</v>
      </c>
      <c r="BT58" s="213">
        <f t="shared" si="7"/>
        <v>40643</v>
      </c>
      <c r="BU58" s="25">
        <f t="shared" si="8"/>
        <v>10</v>
      </c>
      <c r="BV58" s="25" t="str">
        <f t="shared" si="9"/>
        <v>日</v>
      </c>
      <c r="BW58" s="213">
        <f t="shared" si="10"/>
        <v>40644</v>
      </c>
      <c r="BX58" s="25">
        <f t="shared" si="11"/>
        <v>11</v>
      </c>
      <c r="BY58" s="25" t="str">
        <f t="shared" si="12"/>
        <v>月</v>
      </c>
      <c r="BZ58" s="213">
        <f t="shared" si="13"/>
        <v>40645</v>
      </c>
      <c r="CA58" s="25">
        <f t="shared" si="14"/>
        <v>12</v>
      </c>
      <c r="CB58" s="25" t="str">
        <f t="shared" si="15"/>
        <v>火</v>
      </c>
      <c r="CC58" s="213">
        <f t="shared" si="16"/>
        <v>40646</v>
      </c>
      <c r="CD58" s="25">
        <f t="shared" si="17"/>
        <v>13</v>
      </c>
      <c r="CE58" s="25" t="str">
        <f t="shared" si="18"/>
        <v>水</v>
      </c>
    </row>
    <row r="59" ht="15.75" customHeight="1" thickBot="1">
      <c r="BK59" s="213"/>
    </row>
    <row r="60" spans="1:63" ht="15.75" customHeight="1">
      <c r="A60" s="283" t="s">
        <v>128</v>
      </c>
      <c r="B60" s="442"/>
      <c r="C60" s="283" t="s">
        <v>129</v>
      </c>
      <c r="D60" s="285"/>
      <c r="E60" s="259" t="s">
        <v>130</v>
      </c>
      <c r="F60" s="285"/>
      <c r="G60" s="259" t="s">
        <v>177</v>
      </c>
      <c r="H60" s="285"/>
      <c r="I60" s="259" t="s">
        <v>131</v>
      </c>
      <c r="J60" s="285"/>
      <c r="K60" s="259" t="s">
        <v>178</v>
      </c>
      <c r="L60" s="285"/>
      <c r="M60" s="259" t="s">
        <v>132</v>
      </c>
      <c r="N60" s="285"/>
      <c r="O60" s="259" t="s">
        <v>179</v>
      </c>
      <c r="P60" s="285"/>
      <c r="Q60" s="259" t="s">
        <v>180</v>
      </c>
      <c r="R60" s="285"/>
      <c r="S60" s="259" t="s">
        <v>181</v>
      </c>
      <c r="T60" s="285"/>
      <c r="U60" s="259" t="s">
        <v>133</v>
      </c>
      <c r="V60" s="285"/>
      <c r="W60" s="259" t="s">
        <v>150</v>
      </c>
      <c r="X60" s="285"/>
      <c r="Y60" s="259" t="s">
        <v>261</v>
      </c>
      <c r="Z60" s="284"/>
      <c r="AA60" s="285"/>
      <c r="AB60" s="259" t="s">
        <v>126</v>
      </c>
      <c r="AC60" s="284"/>
      <c r="AD60" s="442"/>
      <c r="AE60" s="458" t="s">
        <v>201</v>
      </c>
      <c r="AF60" s="459"/>
      <c r="AG60" s="465" t="s">
        <v>11</v>
      </c>
      <c r="AH60" s="408"/>
      <c r="AI60" s="408"/>
      <c r="AJ60" s="408"/>
      <c r="AK60" s="408"/>
      <c r="AL60" s="408"/>
      <c r="AM60" s="466"/>
      <c r="AN60" s="420" t="s">
        <v>30</v>
      </c>
      <c r="AO60" s="421"/>
      <c r="AP60" s="421"/>
      <c r="AQ60" s="422"/>
      <c r="AR60" s="407" t="s">
        <v>203</v>
      </c>
      <c r="AS60" s="408"/>
      <c r="AT60" s="409"/>
      <c r="AU60" s="283" t="s">
        <v>194</v>
      </c>
      <c r="AV60" s="442"/>
      <c r="AW60" s="283" t="s">
        <v>54</v>
      </c>
      <c r="AX60" s="442"/>
      <c r="AY60" s="407" t="s">
        <v>56</v>
      </c>
      <c r="AZ60" s="408"/>
      <c r="BA60" s="409"/>
      <c r="BK60" s="213"/>
    </row>
    <row r="61" spans="1:64" s="82" customFormat="1" ht="15.75" customHeight="1">
      <c r="A61" s="430" t="s">
        <v>135</v>
      </c>
      <c r="B61" s="431"/>
      <c r="C61" s="430">
        <f>+'月別時数集計'!C6</f>
        <v>0</v>
      </c>
      <c r="D61" s="403"/>
      <c r="E61" s="402">
        <f>+'月別時数集計'!D6</f>
        <v>0</v>
      </c>
      <c r="F61" s="403"/>
      <c r="G61" s="402">
        <f>+'月別時数集計'!E6</f>
        <v>0</v>
      </c>
      <c r="H61" s="403"/>
      <c r="I61" s="402">
        <f>+'月別時数集計'!F6</f>
        <v>0</v>
      </c>
      <c r="J61" s="403"/>
      <c r="K61" s="402">
        <f>+'月別時数集計'!G6</f>
        <v>0</v>
      </c>
      <c r="L61" s="403"/>
      <c r="M61" s="402">
        <f>+'月別時数集計'!H6</f>
        <v>0</v>
      </c>
      <c r="N61" s="403"/>
      <c r="O61" s="402">
        <f>+'月別時数集計'!I6</f>
        <v>0</v>
      </c>
      <c r="P61" s="403"/>
      <c r="Q61" s="402">
        <f>+'月別時数集計'!J6</f>
        <v>0</v>
      </c>
      <c r="R61" s="403"/>
      <c r="S61" s="402">
        <f>+'月別時数集計'!K6</f>
        <v>0</v>
      </c>
      <c r="T61" s="403"/>
      <c r="U61" s="402">
        <f>+'月別時数集計'!L6</f>
        <v>0</v>
      </c>
      <c r="V61" s="403"/>
      <c r="W61" s="402">
        <f>+'月別時数集計'!M6</f>
        <v>0</v>
      </c>
      <c r="X61" s="403"/>
      <c r="Y61" s="402">
        <f>+'月別時数集計'!N6+'月別時数集計'!O6</f>
        <v>0</v>
      </c>
      <c r="Z61" s="432"/>
      <c r="AA61" s="432"/>
      <c r="AB61" s="432"/>
      <c r="AC61" s="432"/>
      <c r="AD61" s="431"/>
      <c r="AE61" s="432">
        <f>+'月別時数集計'!P6</f>
        <v>0</v>
      </c>
      <c r="AF61" s="348"/>
      <c r="AG61" s="467" t="s">
        <v>184</v>
      </c>
      <c r="AH61" s="468"/>
      <c r="AI61" s="469"/>
      <c r="AJ61" s="461" t="s">
        <v>162</v>
      </c>
      <c r="AK61" s="338"/>
      <c r="AL61" s="413" t="s">
        <v>15</v>
      </c>
      <c r="AM61" s="414"/>
      <c r="AN61" s="415" t="s">
        <v>200</v>
      </c>
      <c r="AO61" s="416"/>
      <c r="AP61" s="461" t="s">
        <v>198</v>
      </c>
      <c r="AQ61" s="462"/>
      <c r="AR61" s="410" t="s">
        <v>188</v>
      </c>
      <c r="AS61" s="411"/>
      <c r="AT61" s="412"/>
      <c r="AU61" s="430" t="s">
        <v>209</v>
      </c>
      <c r="AV61" s="431"/>
      <c r="AW61" s="426" t="s">
        <v>193</v>
      </c>
      <c r="AX61" s="427"/>
      <c r="AY61" s="430" t="s">
        <v>188</v>
      </c>
      <c r="AZ61" s="432"/>
      <c r="BA61" s="431"/>
      <c r="BK61" s="213"/>
      <c r="BL61" s="25"/>
    </row>
    <row r="62" spans="1:64" s="82" customFormat="1" ht="15.75" customHeight="1" thickBot="1">
      <c r="A62" s="423" t="s">
        <v>19</v>
      </c>
      <c r="B62" s="425"/>
      <c r="C62" s="423">
        <f>'月別時数集計'!C27</f>
        <v>0</v>
      </c>
      <c r="D62" s="401"/>
      <c r="E62" s="400">
        <f>'月別時数集計'!D27</f>
        <v>0</v>
      </c>
      <c r="F62" s="401"/>
      <c r="G62" s="400">
        <f>'月別時数集計'!E27</f>
        <v>0</v>
      </c>
      <c r="H62" s="401"/>
      <c r="I62" s="400">
        <f>'月別時数集計'!F27</f>
        <v>0</v>
      </c>
      <c r="J62" s="401"/>
      <c r="K62" s="400">
        <f>'月別時数集計'!G27</f>
        <v>0</v>
      </c>
      <c r="L62" s="401"/>
      <c r="M62" s="400">
        <f>'月別時数集計'!H27</f>
        <v>0</v>
      </c>
      <c r="N62" s="401"/>
      <c r="O62" s="400">
        <f>'月別時数集計'!I27</f>
        <v>0</v>
      </c>
      <c r="P62" s="401"/>
      <c r="Q62" s="400">
        <f>'月別時数集計'!J27</f>
        <v>0</v>
      </c>
      <c r="R62" s="401"/>
      <c r="S62" s="400">
        <f>'月別時数集計'!K27</f>
        <v>0</v>
      </c>
      <c r="T62" s="401"/>
      <c r="U62" s="400">
        <f>'月別時数集計'!L27</f>
        <v>0</v>
      </c>
      <c r="V62" s="401"/>
      <c r="W62" s="400">
        <f>'月別時数集計'!M27</f>
        <v>0</v>
      </c>
      <c r="X62" s="401"/>
      <c r="Y62" s="472">
        <f>'月別時数集計'!N27</f>
        <v>0</v>
      </c>
      <c r="Z62" s="463"/>
      <c r="AA62" s="473"/>
      <c r="AB62" s="472">
        <f>'月別時数集計'!O27</f>
        <v>0</v>
      </c>
      <c r="AC62" s="463"/>
      <c r="AD62" s="474"/>
      <c r="AE62" s="463">
        <f>'月別時数集計'!P27</f>
        <v>0</v>
      </c>
      <c r="AF62" s="464"/>
      <c r="AG62" s="404">
        <f>+'月別時数集計'!Q27+'月別時数集計'!R27</f>
        <v>0</v>
      </c>
      <c r="AH62" s="405"/>
      <c r="AI62" s="406"/>
      <c r="AJ62" s="404">
        <f>+'月別時数集計'!S27</f>
        <v>0</v>
      </c>
      <c r="AK62" s="406"/>
      <c r="AL62" s="404">
        <f>+'月別時数集計'!T28</f>
        <v>0</v>
      </c>
      <c r="AM62" s="406"/>
      <c r="AN62" s="404">
        <f>'月別時数集計'!Y27</f>
        <v>0</v>
      </c>
      <c r="AO62" s="406"/>
      <c r="AP62" s="404">
        <f>+'月別時数集計'!Z27</f>
        <v>0</v>
      </c>
      <c r="AQ62" s="460"/>
      <c r="AR62" s="417">
        <f>'月別時数集計'!AA27</f>
        <v>0</v>
      </c>
      <c r="AS62" s="418"/>
      <c r="AT62" s="419"/>
      <c r="AU62" s="428">
        <f>'月別時数集計'!AB27</f>
        <v>0</v>
      </c>
      <c r="AV62" s="429"/>
      <c r="AW62" s="428">
        <f>'月別時数集計'!AC27</f>
        <v>0</v>
      </c>
      <c r="AX62" s="429"/>
      <c r="AY62" s="423">
        <f>'月別時数集計'!AA27+'月別時数集計'!AB27+'月別時数集計'!AC27</f>
        <v>0</v>
      </c>
      <c r="AZ62" s="424"/>
      <c r="BA62" s="425"/>
      <c r="BK62" s="213"/>
      <c r="BL62" s="25"/>
    </row>
    <row r="63" spans="28:63" ht="15.75" customHeight="1">
      <c r="AB63" s="115" t="s">
        <v>208</v>
      </c>
      <c r="AX63" s="117"/>
      <c r="BK63" s="213"/>
    </row>
    <row r="64" spans="2:63" ht="15.75" customHeight="1" thickBot="1">
      <c r="B64" s="25" t="s">
        <v>185</v>
      </c>
      <c r="J64" s="118"/>
      <c r="K64" s="118"/>
      <c r="L64" s="118"/>
      <c r="M64" s="118"/>
      <c r="N64" s="118"/>
      <c r="O64" s="118"/>
      <c r="P64" s="118"/>
      <c r="Q64" s="118"/>
      <c r="R64" s="118"/>
      <c r="S64" s="118"/>
      <c r="T64" s="118"/>
      <c r="U64" s="118"/>
      <c r="V64" s="118"/>
      <c r="W64" s="118"/>
      <c r="X64" s="118"/>
      <c r="Y64" s="118"/>
      <c r="Z64" s="118"/>
      <c r="AA64" s="118"/>
      <c r="AB64" s="118"/>
      <c r="AC64" s="109"/>
      <c r="BK64" s="213"/>
    </row>
    <row r="65" spans="3:63" ht="15.75" customHeight="1" thickBot="1">
      <c r="C65" s="398" t="s">
        <v>134</v>
      </c>
      <c r="D65" s="399"/>
      <c r="E65" s="396"/>
      <c r="F65" s="248"/>
      <c r="G65" s="392"/>
      <c r="H65" s="248"/>
      <c r="I65" s="392"/>
      <c r="J65" s="248"/>
      <c r="K65" s="392"/>
      <c r="L65" s="248"/>
      <c r="M65" s="392"/>
      <c r="N65" s="248"/>
      <c r="O65" s="392"/>
      <c r="P65" s="248"/>
      <c r="Q65" s="392"/>
      <c r="R65" s="248"/>
      <c r="S65" s="392"/>
      <c r="T65" s="248"/>
      <c r="U65" s="392"/>
      <c r="V65" s="248"/>
      <c r="W65" s="392"/>
      <c r="X65" s="248"/>
      <c r="Y65" s="392"/>
      <c r="Z65" s="248"/>
      <c r="AA65" s="392"/>
      <c r="AB65" s="393"/>
      <c r="AC65" s="109"/>
      <c r="AD65" s="315" t="s">
        <v>194</v>
      </c>
      <c r="AE65" s="316"/>
      <c r="AF65" s="319"/>
      <c r="AG65" s="272"/>
      <c r="AH65" s="272"/>
      <c r="AI65" s="273"/>
      <c r="AJ65" s="391"/>
      <c r="AK65" s="272"/>
      <c r="AL65" s="272"/>
      <c r="AM65" s="273"/>
      <c r="AN65" s="391"/>
      <c r="AO65" s="272"/>
      <c r="AP65" s="272"/>
      <c r="AQ65" s="273"/>
      <c r="AR65" s="391"/>
      <c r="AS65" s="272"/>
      <c r="AT65" s="272"/>
      <c r="AU65" s="273"/>
      <c r="AV65" s="391"/>
      <c r="AW65" s="272"/>
      <c r="AX65" s="272"/>
      <c r="AY65" s="272"/>
      <c r="AZ65" s="439"/>
      <c r="BA65" s="440"/>
      <c r="BB65" s="440"/>
      <c r="BC65" s="441"/>
      <c r="BK65" s="213"/>
    </row>
    <row r="66" spans="3:63" ht="15.75" customHeight="1" thickBot="1">
      <c r="C66" s="394">
        <f>AN62</f>
        <v>0</v>
      </c>
      <c r="D66" s="395"/>
      <c r="E66" s="396"/>
      <c r="F66" s="248"/>
      <c r="G66" s="392"/>
      <c r="H66" s="248"/>
      <c r="I66" s="392"/>
      <c r="J66" s="248"/>
      <c r="K66" s="392"/>
      <c r="L66" s="248"/>
      <c r="M66" s="392"/>
      <c r="N66" s="248"/>
      <c r="O66" s="392"/>
      <c r="P66" s="248"/>
      <c r="Q66" s="392"/>
      <c r="R66" s="248"/>
      <c r="S66" s="392"/>
      <c r="T66" s="248"/>
      <c r="U66" s="392"/>
      <c r="V66" s="248"/>
      <c r="W66" s="392"/>
      <c r="X66" s="248"/>
      <c r="Y66" s="392"/>
      <c r="Z66" s="248"/>
      <c r="AA66" s="392"/>
      <c r="AB66" s="393"/>
      <c r="AD66" s="317"/>
      <c r="AE66" s="318"/>
      <c r="AF66" s="397"/>
      <c r="AG66" s="381"/>
      <c r="AH66" s="381"/>
      <c r="AI66" s="382"/>
      <c r="AJ66" s="380"/>
      <c r="AK66" s="381"/>
      <c r="AL66" s="381"/>
      <c r="AM66" s="382"/>
      <c r="AN66" s="380"/>
      <c r="AO66" s="381"/>
      <c r="AP66" s="381"/>
      <c r="AQ66" s="382"/>
      <c r="AR66" s="383"/>
      <c r="AS66" s="332"/>
      <c r="AT66" s="332"/>
      <c r="AU66" s="362"/>
      <c r="AV66" s="383"/>
      <c r="AW66" s="332"/>
      <c r="AX66" s="332"/>
      <c r="AY66" s="332"/>
      <c r="AZ66" s="433"/>
      <c r="BA66" s="434"/>
      <c r="BB66" s="434"/>
      <c r="BC66" s="435"/>
      <c r="BK66" s="213"/>
    </row>
    <row r="67" spans="30:63" ht="15.75" customHeight="1" thickBot="1">
      <c r="AD67" s="329">
        <f>AU62</f>
        <v>0</v>
      </c>
      <c r="AE67" s="330"/>
      <c r="AF67" s="390"/>
      <c r="AG67" s="364"/>
      <c r="AH67" s="364"/>
      <c r="AI67" s="365"/>
      <c r="AJ67" s="384"/>
      <c r="AK67" s="385"/>
      <c r="AL67" s="385"/>
      <c r="AM67" s="386"/>
      <c r="AN67" s="387"/>
      <c r="AO67" s="350"/>
      <c r="AP67" s="350"/>
      <c r="AQ67" s="388"/>
      <c r="AR67" s="389"/>
      <c r="AS67" s="364"/>
      <c r="AT67" s="364"/>
      <c r="AU67" s="365"/>
      <c r="AV67" s="389"/>
      <c r="AW67" s="364"/>
      <c r="AX67" s="364"/>
      <c r="AY67" s="364"/>
      <c r="AZ67" s="436"/>
      <c r="BA67" s="437"/>
      <c r="BB67" s="437"/>
      <c r="BC67" s="438"/>
      <c r="BK67" s="213"/>
    </row>
    <row r="68" ht="15.75" customHeight="1">
      <c r="BK68" s="213"/>
    </row>
    <row r="69" ht="15.75" customHeight="1">
      <c r="BK69" s="213"/>
    </row>
    <row r="70" ht="15.75" customHeight="1">
      <c r="BK70" s="213"/>
    </row>
    <row r="71" ht="15.75" customHeight="1">
      <c r="BK71" s="213"/>
    </row>
    <row r="72" ht="15.75" customHeight="1">
      <c r="BK72" s="213"/>
    </row>
    <row r="73" ht="15.75" customHeight="1">
      <c r="BK73" s="213"/>
    </row>
    <row r="74" ht="15.75" customHeight="1">
      <c r="BK74" s="213"/>
    </row>
    <row r="75" ht="15.75" customHeight="1">
      <c r="BK75" s="213"/>
    </row>
    <row r="76" ht="15.75" customHeight="1">
      <c r="BK76" s="213"/>
    </row>
    <row r="77" ht="15.75" customHeight="1">
      <c r="BK77" s="213"/>
    </row>
    <row r="78" ht="15.75" customHeight="1">
      <c r="BK78" s="213"/>
    </row>
    <row r="79" ht="15.75" customHeight="1">
      <c r="BK79" s="213"/>
    </row>
    <row r="80" ht="15.75" customHeight="1">
      <c r="BK80" s="213"/>
    </row>
    <row r="81" ht="15.75" customHeight="1">
      <c r="BK81" s="213"/>
    </row>
    <row r="82" ht="15.75" customHeight="1">
      <c r="BK82" s="213"/>
    </row>
    <row r="83" ht="15.75" customHeight="1">
      <c r="BK83" s="213"/>
    </row>
    <row r="84" ht="15.75" customHeight="1">
      <c r="BK84" s="213"/>
    </row>
    <row r="85" ht="15.75" customHeight="1">
      <c r="BK85" s="213"/>
    </row>
    <row r="86" ht="15.75" customHeight="1">
      <c r="BK86" s="213"/>
    </row>
    <row r="87" ht="15.75" customHeight="1">
      <c r="BK87" s="213"/>
    </row>
    <row r="88" ht="15.75" customHeight="1">
      <c r="BK88" s="213"/>
    </row>
    <row r="89" ht="15.75" customHeight="1">
      <c r="BK89" s="213"/>
    </row>
    <row r="90" ht="15.75" customHeight="1">
      <c r="BK90" s="213"/>
    </row>
    <row r="91" ht="15.75" customHeight="1">
      <c r="BK91" s="213"/>
    </row>
    <row r="92" ht="15.75" customHeight="1">
      <c r="BK92" s="213"/>
    </row>
    <row r="93" ht="15.75" customHeight="1">
      <c r="BK93" s="213"/>
    </row>
    <row r="94" ht="15.75" customHeight="1">
      <c r="BK94" s="213"/>
    </row>
    <row r="95" ht="15.75" customHeight="1">
      <c r="BK95" s="213"/>
    </row>
    <row r="96" ht="15.75" customHeight="1">
      <c r="BK96" s="213"/>
    </row>
    <row r="97" ht="15.75" customHeight="1">
      <c r="BK97" s="213"/>
    </row>
    <row r="98" ht="15.75" customHeight="1">
      <c r="BK98" s="213"/>
    </row>
    <row r="99" ht="15.75" customHeight="1">
      <c r="BK99" s="213"/>
    </row>
    <row r="100" ht="15.75" customHeight="1">
      <c r="BK100" s="213"/>
    </row>
    <row r="101" ht="15.75" customHeight="1">
      <c r="BK101" s="213"/>
    </row>
    <row r="102" ht="15.75" customHeight="1">
      <c r="BK102" s="213"/>
    </row>
    <row r="103" ht="15.75" customHeight="1">
      <c r="BK103" s="213"/>
    </row>
    <row r="104" ht="15.75" customHeight="1">
      <c r="BK104" s="213"/>
    </row>
    <row r="105" ht="15.75" customHeight="1">
      <c r="BK105" s="213"/>
    </row>
    <row r="106" ht="15.75" customHeight="1">
      <c r="BK106" s="213"/>
    </row>
    <row r="107" ht="15.75" customHeight="1">
      <c r="BK107" s="213"/>
    </row>
    <row r="108" ht="15.75" customHeight="1">
      <c r="BK108" s="213"/>
    </row>
    <row r="109" ht="15.75" customHeight="1">
      <c r="BK109" s="213"/>
    </row>
    <row r="110" ht="15.75" customHeight="1">
      <c r="BK110" s="213"/>
    </row>
    <row r="111" ht="15.75" customHeight="1">
      <c r="BK111" s="213"/>
    </row>
    <row r="112" ht="15.75" customHeight="1">
      <c r="BK112" s="213"/>
    </row>
    <row r="113" ht="15.75" customHeight="1">
      <c r="BK113" s="213"/>
    </row>
    <row r="114" ht="15.75" customHeight="1">
      <c r="BK114" s="213"/>
    </row>
    <row r="115" ht="15.75" customHeight="1">
      <c r="BK115" s="213"/>
    </row>
    <row r="116" ht="15.75" customHeight="1">
      <c r="BK116" s="213"/>
    </row>
    <row r="117" ht="15.75" customHeight="1">
      <c r="BK117" s="213"/>
    </row>
    <row r="118" ht="15.75" customHeight="1">
      <c r="BK118" s="213"/>
    </row>
    <row r="119" ht="15.75" customHeight="1">
      <c r="BK119" s="213"/>
    </row>
    <row r="120" ht="15.75" customHeight="1">
      <c r="BK120" s="213"/>
    </row>
    <row r="121" ht="15.75" customHeight="1">
      <c r="BK121" s="213"/>
    </row>
    <row r="122" ht="15.75" customHeight="1">
      <c r="BK122" s="213"/>
    </row>
    <row r="123" ht="15.75" customHeight="1">
      <c r="BK123" s="213"/>
    </row>
    <row r="124" ht="15.75" customHeight="1">
      <c r="BK124" s="213"/>
    </row>
    <row r="125" ht="15.75" customHeight="1">
      <c r="BK125" s="213"/>
    </row>
    <row r="126" ht="15.75" customHeight="1">
      <c r="BK126" s="213"/>
    </row>
    <row r="127" ht="15.75" customHeight="1">
      <c r="BK127" s="213"/>
    </row>
    <row r="128" ht="15.75" customHeight="1">
      <c r="BK128" s="213"/>
    </row>
    <row r="129" ht="15.75" customHeight="1">
      <c r="BK129" s="213"/>
    </row>
    <row r="130" ht="15.75" customHeight="1">
      <c r="BK130" s="213"/>
    </row>
    <row r="131" ht="15.75" customHeight="1">
      <c r="BK131" s="213"/>
    </row>
    <row r="132" ht="15.75" customHeight="1">
      <c r="BK132" s="213"/>
    </row>
    <row r="133" ht="15.75" customHeight="1">
      <c r="BK133" s="213"/>
    </row>
    <row r="134" ht="15.75" customHeight="1">
      <c r="BK134" s="213"/>
    </row>
    <row r="135" ht="15.75" customHeight="1">
      <c r="BK135" s="213"/>
    </row>
    <row r="136" ht="15.75" customHeight="1">
      <c r="BK136" s="213"/>
    </row>
    <row r="137" ht="15.75" customHeight="1">
      <c r="BK137" s="213"/>
    </row>
    <row r="138" ht="15.75" customHeight="1">
      <c r="BK138" s="213"/>
    </row>
    <row r="139" ht="15.75" customHeight="1">
      <c r="BK139" s="213"/>
    </row>
    <row r="140" ht="15.75" customHeight="1">
      <c r="BK140" s="213"/>
    </row>
    <row r="141" ht="15.75" customHeight="1">
      <c r="BK141" s="213"/>
    </row>
    <row r="142" ht="15.75" customHeight="1">
      <c r="BK142" s="213"/>
    </row>
    <row r="143" ht="15.75" customHeight="1">
      <c r="BK143" s="213"/>
    </row>
    <row r="144" ht="15.75" customHeight="1">
      <c r="BK144" s="213"/>
    </row>
    <row r="145" ht="15.75" customHeight="1">
      <c r="BK145" s="213"/>
    </row>
    <row r="146" ht="15.75" customHeight="1">
      <c r="BK146" s="213"/>
    </row>
    <row r="147" ht="15.75" customHeight="1">
      <c r="BK147" s="213"/>
    </row>
    <row r="148" ht="15.75" customHeight="1">
      <c r="BK148" s="213"/>
    </row>
    <row r="149" ht="15.75" customHeight="1">
      <c r="BK149" s="213"/>
    </row>
    <row r="150" ht="15.75" customHeight="1">
      <c r="BK150" s="213"/>
    </row>
    <row r="151" ht="15.75" customHeight="1">
      <c r="BK151" s="213"/>
    </row>
    <row r="152" ht="15.75" customHeight="1">
      <c r="BK152" s="213"/>
    </row>
    <row r="153" ht="15.75" customHeight="1">
      <c r="BK153" s="213"/>
    </row>
    <row r="154" ht="15.75" customHeight="1">
      <c r="BK154" s="213"/>
    </row>
    <row r="155" ht="15.75" customHeight="1">
      <c r="BK155" s="213"/>
    </row>
    <row r="156" ht="15.75" customHeight="1">
      <c r="BK156" s="213"/>
    </row>
    <row r="157" ht="15.75" customHeight="1">
      <c r="BK157" s="213"/>
    </row>
    <row r="158" ht="15.75" customHeight="1">
      <c r="BK158" s="213"/>
    </row>
    <row r="159" ht="15.75" customHeight="1">
      <c r="BK159" s="213"/>
    </row>
    <row r="160" ht="15.75" customHeight="1">
      <c r="BK160" s="213"/>
    </row>
    <row r="161" ht="15.75" customHeight="1">
      <c r="BK161" s="213"/>
    </row>
    <row r="162" ht="15.75" customHeight="1">
      <c r="BK162" s="213"/>
    </row>
    <row r="163" ht="15.75" customHeight="1">
      <c r="BK163" s="213"/>
    </row>
    <row r="164" ht="15.75" customHeight="1">
      <c r="BK164" s="213"/>
    </row>
    <row r="165" ht="15.75" customHeight="1">
      <c r="BK165" s="213"/>
    </row>
    <row r="166" ht="15.75" customHeight="1">
      <c r="BK166" s="213"/>
    </row>
    <row r="167" ht="15.75" customHeight="1">
      <c r="BK167" s="213"/>
    </row>
    <row r="168" ht="15.75" customHeight="1">
      <c r="BK168" s="213"/>
    </row>
    <row r="169" ht="15.75" customHeight="1">
      <c r="BK169" s="213"/>
    </row>
    <row r="170" ht="15.75" customHeight="1">
      <c r="BK170" s="213"/>
    </row>
    <row r="171" ht="15.75" customHeight="1">
      <c r="BK171" s="213"/>
    </row>
    <row r="172" ht="15.75" customHeight="1">
      <c r="BK172" s="213"/>
    </row>
    <row r="173" ht="15.75" customHeight="1">
      <c r="BK173" s="213"/>
    </row>
    <row r="174" ht="15.75" customHeight="1">
      <c r="BK174" s="213"/>
    </row>
    <row r="175" ht="15.75" customHeight="1">
      <c r="BK175" s="213"/>
    </row>
    <row r="176" ht="15.75" customHeight="1">
      <c r="BK176" s="213"/>
    </row>
    <row r="177" ht="15.75" customHeight="1">
      <c r="BK177" s="213"/>
    </row>
    <row r="178" ht="15.75" customHeight="1">
      <c r="BK178" s="213"/>
    </row>
    <row r="179" ht="15.75" customHeight="1">
      <c r="BK179" s="213"/>
    </row>
    <row r="180" ht="15.75" customHeight="1">
      <c r="BK180" s="213"/>
    </row>
    <row r="181" ht="15.75" customHeight="1">
      <c r="BK181" s="213"/>
    </row>
    <row r="182" ht="15.75" customHeight="1">
      <c r="BK182" s="213"/>
    </row>
    <row r="183" ht="15.75" customHeight="1">
      <c r="BK183" s="213"/>
    </row>
    <row r="184" ht="15.75" customHeight="1">
      <c r="BK184" s="213"/>
    </row>
    <row r="185" ht="15.75" customHeight="1">
      <c r="BK185" s="213"/>
    </row>
    <row r="186" ht="15.75" customHeight="1">
      <c r="BK186" s="213"/>
    </row>
    <row r="187" ht="15.75" customHeight="1">
      <c r="BK187" s="213"/>
    </row>
    <row r="188" ht="15.75" customHeight="1">
      <c r="BK188" s="213"/>
    </row>
    <row r="189" ht="15.75" customHeight="1">
      <c r="BK189" s="213"/>
    </row>
    <row r="190" ht="15.75" customHeight="1">
      <c r="BK190" s="213"/>
    </row>
    <row r="191" ht="15.75" customHeight="1">
      <c r="BK191" s="213"/>
    </row>
    <row r="192" ht="15.75" customHeight="1">
      <c r="BK192" s="213"/>
    </row>
    <row r="193" ht="15.75" customHeight="1">
      <c r="BK193" s="213"/>
    </row>
    <row r="194" ht="15.75" customHeight="1">
      <c r="BK194" s="213"/>
    </row>
    <row r="195" ht="15.75" customHeight="1">
      <c r="BK195" s="213"/>
    </row>
    <row r="196" ht="15.75" customHeight="1">
      <c r="BK196" s="213"/>
    </row>
    <row r="197" ht="15.75" customHeight="1">
      <c r="BK197" s="213"/>
    </row>
    <row r="198" ht="15.75" customHeight="1">
      <c r="BK198" s="213"/>
    </row>
    <row r="199" ht="15.75" customHeight="1">
      <c r="BK199" s="213"/>
    </row>
    <row r="200" ht="15.75" customHeight="1">
      <c r="BK200" s="213"/>
    </row>
    <row r="201" ht="15.75" customHeight="1">
      <c r="BK201" s="213"/>
    </row>
    <row r="202" ht="15.75" customHeight="1">
      <c r="BK202" s="213"/>
    </row>
    <row r="203" ht="15.75" customHeight="1">
      <c r="BK203" s="213"/>
    </row>
    <row r="204" ht="15.75" customHeight="1">
      <c r="BK204" s="213"/>
    </row>
    <row r="205" ht="15.75" customHeight="1">
      <c r="BK205" s="213"/>
    </row>
    <row r="206" ht="15.75" customHeight="1">
      <c r="BK206" s="213"/>
    </row>
    <row r="207" ht="15.75" customHeight="1">
      <c r="BK207" s="213"/>
    </row>
    <row r="208" ht="15.75" customHeight="1">
      <c r="BK208" s="213"/>
    </row>
    <row r="209" ht="15.75" customHeight="1">
      <c r="BK209" s="213"/>
    </row>
    <row r="210" ht="15.75" customHeight="1">
      <c r="BK210" s="213"/>
    </row>
    <row r="211" ht="15.75" customHeight="1">
      <c r="BK211" s="213"/>
    </row>
    <row r="212" ht="15.75" customHeight="1">
      <c r="BK212" s="213"/>
    </row>
    <row r="213" ht="15.75" customHeight="1">
      <c r="BK213" s="213"/>
    </row>
    <row r="214" ht="15.75" customHeight="1">
      <c r="BK214" s="213"/>
    </row>
    <row r="215" ht="15.75" customHeight="1">
      <c r="BK215" s="213"/>
    </row>
    <row r="216" ht="15.75" customHeight="1">
      <c r="BK216" s="213"/>
    </row>
    <row r="217" ht="15.75" customHeight="1">
      <c r="BK217" s="213"/>
    </row>
    <row r="218" ht="15.75" customHeight="1">
      <c r="BK218" s="213"/>
    </row>
    <row r="219" ht="15.75" customHeight="1">
      <c r="BK219" s="213"/>
    </row>
    <row r="220" ht="15.75" customHeight="1">
      <c r="BK220" s="213"/>
    </row>
    <row r="221" ht="15.75" customHeight="1">
      <c r="BK221" s="213"/>
    </row>
    <row r="222" ht="15.75" customHeight="1">
      <c r="BK222" s="213"/>
    </row>
    <row r="223" ht="15.75" customHeight="1">
      <c r="BK223" s="213"/>
    </row>
    <row r="224" ht="15.75" customHeight="1">
      <c r="BK224" s="213"/>
    </row>
    <row r="225" ht="15.75" customHeight="1">
      <c r="BK225" s="213"/>
    </row>
    <row r="226" ht="15.75" customHeight="1">
      <c r="BK226" s="213"/>
    </row>
    <row r="227" ht="15.75" customHeight="1">
      <c r="BK227" s="213"/>
    </row>
    <row r="228" ht="15.75" customHeight="1">
      <c r="BK228" s="213"/>
    </row>
    <row r="229" ht="15.75" customHeight="1">
      <c r="BK229" s="213"/>
    </row>
    <row r="230" ht="15.75" customHeight="1">
      <c r="BK230" s="213"/>
    </row>
    <row r="231" ht="15.75" customHeight="1">
      <c r="BK231" s="213"/>
    </row>
    <row r="232" ht="15.75" customHeight="1">
      <c r="BK232" s="213"/>
    </row>
    <row r="233" ht="15.75" customHeight="1">
      <c r="BK233" s="213"/>
    </row>
    <row r="234" ht="15.75" customHeight="1">
      <c r="BK234" s="213"/>
    </row>
    <row r="235" ht="15.75" customHeight="1">
      <c r="BK235" s="213"/>
    </row>
    <row r="236" ht="15.75" customHeight="1">
      <c r="BK236" s="213"/>
    </row>
    <row r="237" ht="15.75" customHeight="1">
      <c r="BK237" s="213"/>
    </row>
    <row r="238" ht="15.75" customHeight="1">
      <c r="BK238" s="213"/>
    </row>
    <row r="239" ht="15.75" customHeight="1">
      <c r="BK239" s="213"/>
    </row>
    <row r="240" ht="15.75" customHeight="1">
      <c r="BK240" s="213"/>
    </row>
    <row r="241" ht="15.75" customHeight="1">
      <c r="BK241" s="213"/>
    </row>
    <row r="242" ht="15.75" customHeight="1">
      <c r="BK242" s="213"/>
    </row>
    <row r="243" ht="15.75" customHeight="1">
      <c r="BK243" s="213"/>
    </row>
    <row r="244" ht="15.75" customHeight="1">
      <c r="BK244" s="213"/>
    </row>
    <row r="245" ht="15.75" customHeight="1">
      <c r="BK245" s="213"/>
    </row>
    <row r="246" ht="15.75" customHeight="1">
      <c r="BK246" s="213"/>
    </row>
    <row r="247" ht="15.75" customHeight="1">
      <c r="BK247" s="213"/>
    </row>
    <row r="248" ht="15.75" customHeight="1">
      <c r="BK248" s="213"/>
    </row>
    <row r="249" ht="15.75" customHeight="1">
      <c r="BK249" s="213"/>
    </row>
    <row r="250" ht="15.75" customHeight="1">
      <c r="BK250" s="213"/>
    </row>
    <row r="251" ht="15.75" customHeight="1">
      <c r="BK251" s="213"/>
    </row>
    <row r="252" ht="15.75" customHeight="1">
      <c r="BK252" s="213"/>
    </row>
    <row r="253" ht="15.75" customHeight="1">
      <c r="BK253" s="213"/>
    </row>
    <row r="254" ht="15.75" customHeight="1">
      <c r="BK254" s="213"/>
    </row>
    <row r="255" ht="15.75" customHeight="1">
      <c r="BK255" s="213"/>
    </row>
    <row r="256" ht="15.75" customHeight="1">
      <c r="BK256" s="213"/>
    </row>
    <row r="257" ht="15.75" customHeight="1">
      <c r="BK257" s="213"/>
    </row>
    <row r="258" ht="15.75" customHeight="1">
      <c r="BK258" s="213"/>
    </row>
    <row r="259" ht="15.75" customHeight="1">
      <c r="BK259" s="213"/>
    </row>
    <row r="260" ht="15.75" customHeight="1">
      <c r="BK260" s="213"/>
    </row>
    <row r="261" ht="15.75" customHeight="1">
      <c r="BK261" s="213"/>
    </row>
    <row r="262" ht="15.75" customHeight="1">
      <c r="BK262" s="213"/>
    </row>
    <row r="263" ht="15.75" customHeight="1">
      <c r="BK263" s="213"/>
    </row>
    <row r="264" ht="15.75" customHeight="1">
      <c r="BK264" s="213"/>
    </row>
    <row r="265" ht="15.75" customHeight="1">
      <c r="BK265" s="213"/>
    </row>
    <row r="266" ht="15.75" customHeight="1">
      <c r="BK266" s="213"/>
    </row>
    <row r="267" ht="15.75" customHeight="1">
      <c r="BK267" s="213"/>
    </row>
    <row r="268" ht="15.75" customHeight="1">
      <c r="BK268" s="213"/>
    </row>
    <row r="269" ht="15.75" customHeight="1">
      <c r="BK269" s="213"/>
    </row>
    <row r="270" ht="15.75" customHeight="1">
      <c r="BK270" s="213"/>
    </row>
    <row r="271" ht="15.75" customHeight="1">
      <c r="BK271" s="213"/>
    </row>
    <row r="272" ht="15.75" customHeight="1">
      <c r="BK272" s="213"/>
    </row>
    <row r="273" ht="15.75" customHeight="1">
      <c r="BK273" s="213"/>
    </row>
    <row r="274" ht="15.75" customHeight="1">
      <c r="BK274" s="213"/>
    </row>
    <row r="275" ht="15.75" customHeight="1">
      <c r="BK275" s="213"/>
    </row>
    <row r="276" ht="15.75" customHeight="1">
      <c r="BK276" s="213"/>
    </row>
    <row r="277" ht="15.75" customHeight="1">
      <c r="BK277" s="213"/>
    </row>
    <row r="278" ht="15.75" customHeight="1">
      <c r="BK278" s="213"/>
    </row>
    <row r="279" ht="15.75" customHeight="1">
      <c r="BK279" s="213"/>
    </row>
    <row r="280" ht="15.75" customHeight="1">
      <c r="BK280" s="213"/>
    </row>
    <row r="281" ht="15.75" customHeight="1">
      <c r="BK281" s="213"/>
    </row>
    <row r="282" ht="15.75" customHeight="1">
      <c r="BK282" s="213"/>
    </row>
    <row r="283" ht="15.75" customHeight="1">
      <c r="BK283" s="213"/>
    </row>
    <row r="284" ht="15.75" customHeight="1">
      <c r="BK284" s="213"/>
    </row>
    <row r="285" ht="15.75" customHeight="1">
      <c r="BK285" s="213"/>
    </row>
    <row r="286" ht="15.75" customHeight="1">
      <c r="BK286" s="213"/>
    </row>
    <row r="287" ht="15.75" customHeight="1">
      <c r="BK287" s="213"/>
    </row>
    <row r="288" ht="15.75" customHeight="1">
      <c r="BK288" s="213"/>
    </row>
    <row r="289" ht="15.75" customHeight="1">
      <c r="BK289" s="213"/>
    </row>
    <row r="290" ht="15.75" customHeight="1">
      <c r="BK290" s="213"/>
    </row>
    <row r="291" ht="15.75" customHeight="1">
      <c r="BK291" s="213"/>
    </row>
    <row r="292" ht="15.75" customHeight="1">
      <c r="BK292" s="213"/>
    </row>
    <row r="293" ht="15.75" customHeight="1">
      <c r="BK293" s="213"/>
    </row>
    <row r="294" ht="15.75" customHeight="1">
      <c r="BK294" s="213"/>
    </row>
    <row r="295" ht="15.75" customHeight="1">
      <c r="BK295" s="213"/>
    </row>
    <row r="296" ht="15.75" customHeight="1">
      <c r="BK296" s="213"/>
    </row>
    <row r="297" ht="15.75" customHeight="1">
      <c r="BK297" s="213"/>
    </row>
    <row r="298" ht="15.75" customHeight="1">
      <c r="BK298" s="213"/>
    </row>
    <row r="299" ht="15.75" customHeight="1">
      <c r="BK299" s="213"/>
    </row>
    <row r="300" ht="15.75" customHeight="1">
      <c r="BK300" s="213"/>
    </row>
    <row r="301" ht="15.75" customHeight="1">
      <c r="BK301" s="213"/>
    </row>
    <row r="302" ht="15.75" customHeight="1">
      <c r="BK302" s="213"/>
    </row>
    <row r="303" ht="15.75" customHeight="1">
      <c r="BK303" s="213"/>
    </row>
    <row r="304" ht="15.75" customHeight="1">
      <c r="BK304" s="213"/>
    </row>
    <row r="305" ht="15.75" customHeight="1">
      <c r="BK305" s="213"/>
    </row>
    <row r="306" ht="15.75" customHeight="1">
      <c r="BK306" s="213"/>
    </row>
    <row r="307" ht="15.75" customHeight="1">
      <c r="BK307" s="213"/>
    </row>
    <row r="308" ht="15.75" customHeight="1">
      <c r="BK308" s="213"/>
    </row>
    <row r="309" ht="15.75" customHeight="1">
      <c r="BK309" s="213"/>
    </row>
    <row r="310" ht="15.75" customHeight="1">
      <c r="BK310" s="213"/>
    </row>
    <row r="311" ht="15.75" customHeight="1">
      <c r="BK311" s="213"/>
    </row>
    <row r="312" ht="15.75" customHeight="1">
      <c r="BK312" s="213"/>
    </row>
    <row r="313" ht="15.75" customHeight="1">
      <c r="BK313" s="213"/>
    </row>
    <row r="314" ht="15.75" customHeight="1">
      <c r="BK314" s="213"/>
    </row>
    <row r="315" ht="15.75" customHeight="1">
      <c r="BK315" s="213"/>
    </row>
    <row r="316" ht="15.75" customHeight="1">
      <c r="BK316" s="213"/>
    </row>
    <row r="317" ht="15.75" customHeight="1">
      <c r="BK317" s="213"/>
    </row>
    <row r="318" ht="15.75" customHeight="1">
      <c r="BK318" s="213"/>
    </row>
    <row r="319" ht="15.75" customHeight="1">
      <c r="BK319" s="213"/>
    </row>
    <row r="320" ht="15.75" customHeight="1">
      <c r="BK320" s="213"/>
    </row>
    <row r="321" ht="15.75" customHeight="1">
      <c r="BK321" s="213"/>
    </row>
    <row r="322" ht="15.75" customHeight="1">
      <c r="BK322" s="213"/>
    </row>
    <row r="323" ht="15.75" customHeight="1">
      <c r="BK323" s="213"/>
    </row>
    <row r="324" ht="15.75" customHeight="1">
      <c r="BK324" s="213"/>
    </row>
    <row r="325" ht="15.75" customHeight="1">
      <c r="BK325" s="213"/>
    </row>
    <row r="326" ht="15.75" customHeight="1">
      <c r="BK326" s="213"/>
    </row>
    <row r="327" ht="15.75" customHeight="1">
      <c r="BK327" s="213"/>
    </row>
    <row r="328" ht="15.75" customHeight="1">
      <c r="BK328" s="213"/>
    </row>
    <row r="329" ht="15.75" customHeight="1">
      <c r="BK329" s="213"/>
    </row>
    <row r="330" ht="15.75" customHeight="1">
      <c r="BK330" s="213"/>
    </row>
    <row r="331" ht="15.75" customHeight="1">
      <c r="BK331" s="213"/>
    </row>
    <row r="332" ht="15.75" customHeight="1">
      <c r="BK332" s="213"/>
    </row>
    <row r="333" ht="15.75" customHeight="1">
      <c r="BK333" s="213"/>
    </row>
    <row r="334" ht="15.75" customHeight="1">
      <c r="BK334" s="213"/>
    </row>
    <row r="335" ht="15.75" customHeight="1">
      <c r="BK335" s="213"/>
    </row>
    <row r="336" ht="15.75" customHeight="1">
      <c r="BK336" s="213"/>
    </row>
    <row r="337" ht="15.75" customHeight="1">
      <c r="BK337" s="213"/>
    </row>
    <row r="338" ht="15.75" customHeight="1">
      <c r="BK338" s="213"/>
    </row>
    <row r="339" ht="15.75" customHeight="1">
      <c r="BK339" s="213"/>
    </row>
    <row r="340" ht="15.75" customHeight="1">
      <c r="BK340" s="213"/>
    </row>
    <row r="341" ht="15.75" customHeight="1">
      <c r="BK341" s="213"/>
    </row>
    <row r="342" ht="15.75" customHeight="1">
      <c r="BK342" s="213"/>
    </row>
    <row r="343" ht="15.75" customHeight="1">
      <c r="BK343" s="213"/>
    </row>
    <row r="344" ht="15.75" customHeight="1">
      <c r="BK344" s="213"/>
    </row>
    <row r="345" ht="15.75" customHeight="1">
      <c r="BK345" s="213"/>
    </row>
    <row r="346" ht="15.75" customHeight="1">
      <c r="BK346" s="213"/>
    </row>
    <row r="347" ht="15.75" customHeight="1">
      <c r="BK347" s="213"/>
    </row>
    <row r="348" ht="15.75" customHeight="1">
      <c r="BK348" s="213"/>
    </row>
    <row r="349" ht="15.75" customHeight="1">
      <c r="BK349" s="213"/>
    </row>
    <row r="350" ht="15.75" customHeight="1">
      <c r="BK350" s="213"/>
    </row>
    <row r="351" ht="15.75" customHeight="1">
      <c r="BK351" s="213"/>
    </row>
    <row r="352" ht="15.75" customHeight="1">
      <c r="BK352" s="213"/>
    </row>
    <row r="353" ht="15.75" customHeight="1">
      <c r="BK353" s="213"/>
    </row>
    <row r="354" ht="15.75" customHeight="1">
      <c r="BK354" s="213"/>
    </row>
    <row r="355" ht="15.75" customHeight="1">
      <c r="BK355" s="213"/>
    </row>
    <row r="356" ht="15.75" customHeight="1">
      <c r="BK356" s="213"/>
    </row>
    <row r="357" ht="15.75" customHeight="1">
      <c r="BK357" s="213"/>
    </row>
    <row r="358" ht="15.75" customHeight="1">
      <c r="BK358" s="213"/>
    </row>
    <row r="359" ht="15.75" customHeight="1">
      <c r="BK359" s="213"/>
    </row>
    <row r="360" ht="15.75" customHeight="1">
      <c r="BK360" s="213"/>
    </row>
    <row r="361" ht="15.75" customHeight="1">
      <c r="BK361" s="213"/>
    </row>
    <row r="362" ht="15.75" customHeight="1">
      <c r="BK362" s="213"/>
    </row>
    <row r="363" ht="15.75" customHeight="1">
      <c r="BK363" s="213"/>
    </row>
    <row r="364" ht="15.75" customHeight="1">
      <c r="BK364" s="213"/>
    </row>
    <row r="365" ht="15.75" customHeight="1">
      <c r="BK365" s="213"/>
    </row>
    <row r="366" ht="15.75" customHeight="1">
      <c r="BK366" s="213"/>
    </row>
    <row r="367" ht="15.75" customHeight="1">
      <c r="BK367" s="213"/>
    </row>
    <row r="368" ht="15.75" customHeight="1">
      <c r="BK368" s="213"/>
    </row>
    <row r="369" ht="15.75" customHeight="1">
      <c r="BK369" s="213"/>
    </row>
    <row r="370" ht="15.75" customHeight="1">
      <c r="BK370" s="213"/>
    </row>
    <row r="371" ht="15.75" customHeight="1">
      <c r="BK371" s="213"/>
    </row>
    <row r="372" ht="15.75" customHeight="1">
      <c r="BK372" s="213"/>
    </row>
    <row r="373" ht="15.75" customHeight="1">
      <c r="BK373" s="213"/>
    </row>
    <row r="374" ht="15.75" customHeight="1">
      <c r="BK374" s="213"/>
    </row>
    <row r="375" ht="15.75" customHeight="1">
      <c r="BK375" s="213"/>
    </row>
    <row r="376" ht="15.75" customHeight="1">
      <c r="BK376" s="213"/>
    </row>
    <row r="377" ht="15.75" customHeight="1">
      <c r="BK377" s="213"/>
    </row>
    <row r="378" ht="15.75" customHeight="1">
      <c r="BK378" s="213"/>
    </row>
    <row r="379" ht="15.75" customHeight="1">
      <c r="BK379" s="213"/>
    </row>
    <row r="380" ht="15.75" customHeight="1">
      <c r="BK380" s="213"/>
    </row>
    <row r="381" ht="15.75" customHeight="1">
      <c r="BK381" s="213"/>
    </row>
    <row r="382" ht="15.75" customHeight="1">
      <c r="BK382" s="213"/>
    </row>
    <row r="383" ht="15.75" customHeight="1">
      <c r="BK383" s="213"/>
    </row>
    <row r="384" ht="15.75" customHeight="1">
      <c r="BK384" s="213"/>
    </row>
    <row r="385" ht="15.75" customHeight="1">
      <c r="BK385" s="213"/>
    </row>
    <row r="386" ht="15.75" customHeight="1">
      <c r="BK386" s="213"/>
    </row>
    <row r="387" ht="15.75" customHeight="1">
      <c r="BK387" s="213"/>
    </row>
    <row r="388" ht="15.75" customHeight="1">
      <c r="BK388" s="213"/>
    </row>
    <row r="389" ht="15.75" customHeight="1">
      <c r="BK389" s="213"/>
    </row>
    <row r="390" ht="15.75" customHeight="1">
      <c r="BK390" s="213"/>
    </row>
    <row r="391" ht="15.75" customHeight="1">
      <c r="BK391" s="213"/>
    </row>
    <row r="392" ht="15.75" customHeight="1">
      <c r="BK392" s="213"/>
    </row>
  </sheetData>
  <sheetProtection/>
  <mergeCells count="132">
    <mergeCell ref="Y61:AD61"/>
    <mergeCell ref="Y60:AA60"/>
    <mergeCell ref="AB60:AD60"/>
    <mergeCell ref="Y62:AA62"/>
    <mergeCell ref="AB62:AD62"/>
    <mergeCell ref="AA3:AA4"/>
    <mergeCell ref="Q60:R60"/>
    <mergeCell ref="K3:K4"/>
    <mergeCell ref="BG2:BG4"/>
    <mergeCell ref="AQ3:AQ4"/>
    <mergeCell ref="AY3:AY4"/>
    <mergeCell ref="C2:J2"/>
    <mergeCell ref="K2:R2"/>
    <mergeCell ref="S2:Z2"/>
    <mergeCell ref="AA2:AH2"/>
    <mergeCell ref="Q65:R65"/>
    <mergeCell ref="S62:T62"/>
    <mergeCell ref="AY2:BF2"/>
    <mergeCell ref="AY60:BA60"/>
    <mergeCell ref="AI3:AI4"/>
    <mergeCell ref="AE60:AF60"/>
    <mergeCell ref="AE61:AF61"/>
    <mergeCell ref="AP62:AQ62"/>
    <mergeCell ref="AQ2:AX2"/>
    <mergeCell ref="AI2:AP2"/>
    <mergeCell ref="A62:B62"/>
    <mergeCell ref="C62:D62"/>
    <mergeCell ref="E62:F62"/>
    <mergeCell ref="G62:H62"/>
    <mergeCell ref="G61:H61"/>
    <mergeCell ref="W60:X60"/>
    <mergeCell ref="U60:V60"/>
    <mergeCell ref="I62:J62"/>
    <mergeCell ref="I60:J60"/>
    <mergeCell ref="K60:L60"/>
    <mergeCell ref="I61:J61"/>
    <mergeCell ref="K61:L61"/>
    <mergeCell ref="M62:N62"/>
    <mergeCell ref="O62:P62"/>
    <mergeCell ref="A2:B4"/>
    <mergeCell ref="C3:C4"/>
    <mergeCell ref="A58:C58"/>
    <mergeCell ref="AJ62:AK62"/>
    <mergeCell ref="S61:T61"/>
    <mergeCell ref="U61:V61"/>
    <mergeCell ref="O61:P61"/>
    <mergeCell ref="A61:B61"/>
    <mergeCell ref="C61:D61"/>
    <mergeCell ref="E61:F61"/>
    <mergeCell ref="S3:S4"/>
    <mergeCell ref="K62:L62"/>
    <mergeCell ref="M61:N61"/>
    <mergeCell ref="AF1:AM1"/>
    <mergeCell ref="Q62:R62"/>
    <mergeCell ref="AE62:AF62"/>
    <mergeCell ref="U62:V62"/>
    <mergeCell ref="AG60:AM60"/>
    <mergeCell ref="AG61:AI61"/>
    <mergeCell ref="AJ61:AK61"/>
    <mergeCell ref="AW60:AX60"/>
    <mergeCell ref="AU60:AV60"/>
    <mergeCell ref="A60:B60"/>
    <mergeCell ref="C60:D60"/>
    <mergeCell ref="E60:F60"/>
    <mergeCell ref="G60:H60"/>
    <mergeCell ref="S60:T60"/>
    <mergeCell ref="M60:N60"/>
    <mergeCell ref="O60:P60"/>
    <mergeCell ref="AZ66:BC66"/>
    <mergeCell ref="AZ67:BC67"/>
    <mergeCell ref="AZ65:BC65"/>
    <mergeCell ref="AV65:AY65"/>
    <mergeCell ref="AV67:AY67"/>
    <mergeCell ref="AV66:AY66"/>
    <mergeCell ref="AY62:BA62"/>
    <mergeCell ref="AW61:AX61"/>
    <mergeCell ref="AU62:AV62"/>
    <mergeCell ref="AW62:AX62"/>
    <mergeCell ref="AU61:AV61"/>
    <mergeCell ref="AY61:BA61"/>
    <mergeCell ref="AG62:AI62"/>
    <mergeCell ref="AR60:AT60"/>
    <mergeCell ref="AR61:AT61"/>
    <mergeCell ref="AL61:AM61"/>
    <mergeCell ref="AL62:AM62"/>
    <mergeCell ref="AN61:AO61"/>
    <mergeCell ref="AN62:AO62"/>
    <mergeCell ref="AR62:AT62"/>
    <mergeCell ref="AN60:AQ60"/>
    <mergeCell ref="AP61:AQ61"/>
    <mergeCell ref="W62:X62"/>
    <mergeCell ref="W61:X61"/>
    <mergeCell ref="O66:P66"/>
    <mergeCell ref="Q66:R66"/>
    <mergeCell ref="S66:T66"/>
    <mergeCell ref="U66:V66"/>
    <mergeCell ref="W66:X66"/>
    <mergeCell ref="Q61:R61"/>
    <mergeCell ref="W65:X65"/>
    <mergeCell ref="O65:P65"/>
    <mergeCell ref="AF65:AI65"/>
    <mergeCell ref="AF66:AI66"/>
    <mergeCell ref="C65:D65"/>
    <mergeCell ref="E65:F65"/>
    <mergeCell ref="S65:T65"/>
    <mergeCell ref="K65:L65"/>
    <mergeCell ref="M65:N65"/>
    <mergeCell ref="G65:H65"/>
    <mergeCell ref="I65:J65"/>
    <mergeCell ref="U65:V65"/>
    <mergeCell ref="C66:D66"/>
    <mergeCell ref="E66:F66"/>
    <mergeCell ref="G66:H66"/>
    <mergeCell ref="I66:J66"/>
    <mergeCell ref="AR65:AU65"/>
    <mergeCell ref="K66:L66"/>
    <mergeCell ref="M66:N66"/>
    <mergeCell ref="Y66:Z66"/>
    <mergeCell ref="AA66:AB66"/>
    <mergeCell ref="AD65:AE66"/>
    <mergeCell ref="Y65:Z65"/>
    <mergeCell ref="AA65:AB65"/>
    <mergeCell ref="AJ65:AM65"/>
    <mergeCell ref="AN65:AQ65"/>
    <mergeCell ref="AD67:AE67"/>
    <mergeCell ref="AJ66:AM66"/>
    <mergeCell ref="AN66:AQ66"/>
    <mergeCell ref="AR66:AU66"/>
    <mergeCell ref="AJ67:AM67"/>
    <mergeCell ref="AN67:AQ67"/>
    <mergeCell ref="AR67:AU67"/>
    <mergeCell ref="AF67:AI67"/>
  </mergeCells>
  <conditionalFormatting sqref="AG60:BA62 AE60:AE62 Z63:AB65536 Z58:AY59 A1:A65536 BG1:IV65536 AC1:BF4 T5:Z57 AB10:AH57 AJ5:AP57 L5:R57 AR5:AX57 B1:B57 AZ63:BA65536 C1:AA4 AC5:AH9 AB1:AB9 D5:J57 AC73:AY65536 AC63:AY69 BB5:BF65536 AZ5:BA59 B58:Y65536 AB60 AB62">
    <cfRule type="cellIs" priority="1" dxfId="0" operator="equal" stopIfTrue="1">
      <formula>"-"</formula>
    </cfRule>
  </conditionalFormatting>
  <conditionalFormatting sqref="S5:S57 C5:C57 AI5:AI57 AY5:AY57 K5:K57 AA5:AA57 AQ5:AQ57">
    <cfRule type="cellIs" priority="2" dxfId="0" operator="equal" stopIfTrue="1">
      <formula>""</formula>
    </cfRule>
  </conditionalFormatting>
  <printOptions horizontalCentered="1"/>
  <pageMargins left="0.3937007874015748" right="0.3937007874015748" top="0.7874015748031497" bottom="0.7874015748031497" header="0.5118110236220472" footer="0.5118110236220472"/>
  <pageSetup fitToHeight="1" fitToWidth="1" horizontalDpi="360" verticalDpi="360" orientation="landscape" paperSize="8" scale="73" r:id="rId1"/>
</worksheet>
</file>

<file path=xl/worksheets/sheet6.xml><?xml version="1.0" encoding="utf-8"?>
<worksheet xmlns="http://schemas.openxmlformats.org/spreadsheetml/2006/main" xmlns:r="http://schemas.openxmlformats.org/officeDocument/2006/relationships">
  <sheetPr codeName="Sheet2">
    <pageSetUpPr fitToPage="1"/>
  </sheetPr>
  <dimension ref="A1:AD35"/>
  <sheetViews>
    <sheetView showZeros="0" tabSelected="1" zoomScale="75" zoomScaleNormal="75" zoomScalePageLayoutView="0" workbookViewId="0" topLeftCell="A1">
      <selection activeCell="A1" sqref="A1"/>
    </sheetView>
  </sheetViews>
  <sheetFormatPr defaultColWidth="9.00390625" defaultRowHeight="13.5"/>
  <cols>
    <col min="1" max="1" width="10.875" style="86" customWidth="1"/>
    <col min="2" max="15" width="4.50390625" style="86" customWidth="1"/>
    <col min="16" max="16" width="5.50390625" style="86" customWidth="1"/>
    <col min="17" max="24" width="4.50390625" style="86" customWidth="1"/>
    <col min="25" max="25" width="6.25390625" style="86" customWidth="1"/>
    <col min="26" max="26" width="5.75390625" style="86" customWidth="1"/>
    <col min="27" max="27" width="7.50390625" style="86" customWidth="1"/>
    <col min="28" max="29" width="4.50390625" style="86" customWidth="1"/>
    <col min="30" max="30" width="11.125" style="86" customWidth="1"/>
    <col min="31" max="32" width="4.50390625" style="86" customWidth="1"/>
    <col min="33" max="16384" width="9.00390625" style="86" customWidth="1"/>
  </cols>
  <sheetData>
    <row r="1" spans="2:30" ht="21.75" customHeight="1">
      <c r="B1" s="87" t="s">
        <v>353</v>
      </c>
      <c r="N1" s="475" t="str">
        <f>+'時間割入力表②'!E1</f>
        <v>○○立△△</v>
      </c>
      <c r="O1" s="475"/>
      <c r="P1" s="475"/>
      <c r="Q1" s="475"/>
      <c r="R1" s="475"/>
      <c r="S1" s="475"/>
      <c r="T1" s="475"/>
      <c r="U1" s="475"/>
      <c r="V1" s="88" t="s">
        <v>163</v>
      </c>
      <c r="X1" s="210"/>
      <c r="Y1" s="89" t="s">
        <v>73</v>
      </c>
      <c r="Z1" s="89">
        <f>'時間割入力表②'!B2</f>
        <v>0</v>
      </c>
      <c r="AA1" s="88" t="s">
        <v>74</v>
      </c>
      <c r="AB1" s="476">
        <f>IF('時間割入力表②'!D2="","",'時間割入力表②'!D2&amp;" 　組")</f>
      </c>
      <c r="AC1" s="476"/>
      <c r="AD1" s="476"/>
    </row>
    <row r="2" ht="11.25" customHeight="1" thickBot="1"/>
    <row r="3" spans="1:30" ht="13.5" customHeight="1">
      <c r="A3" s="527"/>
      <c r="B3" s="524" t="s">
        <v>9</v>
      </c>
      <c r="C3" s="519" t="s">
        <v>157</v>
      </c>
      <c r="D3" s="520"/>
      <c r="E3" s="520"/>
      <c r="F3" s="520"/>
      <c r="G3" s="520"/>
      <c r="H3" s="520"/>
      <c r="I3" s="520"/>
      <c r="J3" s="520"/>
      <c r="K3" s="520"/>
      <c r="L3" s="498" t="s">
        <v>234</v>
      </c>
      <c r="M3" s="90" t="s">
        <v>11</v>
      </c>
      <c r="N3" s="513" t="s">
        <v>259</v>
      </c>
      <c r="O3" s="538" t="s">
        <v>12</v>
      </c>
      <c r="P3" s="541" t="s">
        <v>34</v>
      </c>
      <c r="Q3" s="519" t="s">
        <v>20</v>
      </c>
      <c r="R3" s="519"/>
      <c r="S3" s="519"/>
      <c r="T3" s="520"/>
      <c r="U3" s="520"/>
      <c r="V3" s="520"/>
      <c r="W3" s="520"/>
      <c r="X3" s="520"/>
      <c r="Y3" s="496" t="s">
        <v>30</v>
      </c>
      <c r="Z3" s="497"/>
      <c r="AA3" s="498" t="s">
        <v>31</v>
      </c>
      <c r="AB3" s="501" t="s">
        <v>235</v>
      </c>
      <c r="AC3" s="498" t="s">
        <v>32</v>
      </c>
      <c r="AD3" s="490" t="s">
        <v>33</v>
      </c>
    </row>
    <row r="4" spans="1:30" ht="13.5" customHeight="1">
      <c r="A4" s="528"/>
      <c r="B4" s="525"/>
      <c r="C4" s="521" t="s">
        <v>16</v>
      </c>
      <c r="D4" s="499" t="s">
        <v>107</v>
      </c>
      <c r="E4" s="499" t="s">
        <v>164</v>
      </c>
      <c r="F4" s="499" t="s">
        <v>17</v>
      </c>
      <c r="G4" s="499" t="s">
        <v>165</v>
      </c>
      <c r="H4" s="499" t="s">
        <v>18</v>
      </c>
      <c r="I4" s="500" t="s">
        <v>166</v>
      </c>
      <c r="J4" s="499" t="s">
        <v>167</v>
      </c>
      <c r="K4" s="499" t="s">
        <v>168</v>
      </c>
      <c r="L4" s="499"/>
      <c r="M4" s="499" t="s">
        <v>10</v>
      </c>
      <c r="N4" s="514"/>
      <c r="O4" s="539"/>
      <c r="P4" s="542"/>
      <c r="Q4" s="505" t="s">
        <v>171</v>
      </c>
      <c r="R4" s="506"/>
      <c r="S4" s="516" t="s">
        <v>169</v>
      </c>
      <c r="T4" s="537" t="s">
        <v>15</v>
      </c>
      <c r="U4" s="537"/>
      <c r="V4" s="537"/>
      <c r="W4" s="537"/>
      <c r="X4" s="537"/>
      <c r="Y4" s="493" t="s">
        <v>189</v>
      </c>
      <c r="Z4" s="493" t="s">
        <v>199</v>
      </c>
      <c r="AA4" s="499"/>
      <c r="AB4" s="502"/>
      <c r="AC4" s="499"/>
      <c r="AD4" s="491"/>
    </row>
    <row r="5" spans="1:30" s="91" customFormat="1" ht="85.5" customHeight="1">
      <c r="A5" s="529"/>
      <c r="B5" s="525"/>
      <c r="C5" s="522"/>
      <c r="D5" s="500"/>
      <c r="E5" s="500"/>
      <c r="F5" s="500"/>
      <c r="G5" s="500"/>
      <c r="H5" s="500"/>
      <c r="I5" s="523"/>
      <c r="J5" s="500"/>
      <c r="K5" s="500"/>
      <c r="L5" s="500"/>
      <c r="M5" s="500"/>
      <c r="N5" s="515"/>
      <c r="O5" s="540"/>
      <c r="P5" s="543"/>
      <c r="Q5" s="507" t="s">
        <v>161</v>
      </c>
      <c r="R5" s="507" t="s">
        <v>170</v>
      </c>
      <c r="S5" s="517"/>
      <c r="T5" s="499" t="s">
        <v>13</v>
      </c>
      <c r="U5" s="499" t="s">
        <v>14</v>
      </c>
      <c r="V5" s="509" t="s">
        <v>35</v>
      </c>
      <c r="W5" s="509" t="s">
        <v>36</v>
      </c>
      <c r="X5" s="545" t="s">
        <v>37</v>
      </c>
      <c r="Y5" s="494"/>
      <c r="Z5" s="494"/>
      <c r="AA5" s="500"/>
      <c r="AB5" s="502"/>
      <c r="AC5" s="499"/>
      <c r="AD5" s="491"/>
    </row>
    <row r="6" spans="1:30" ht="19.5" customHeight="1" thickBot="1">
      <c r="A6" s="530"/>
      <c r="B6" s="526"/>
      <c r="C6" s="92">
        <f>IF($Z$1=1,272,IF($Z$1=2,280,IF($Z$1=3,235,IF($Z$1=4,235,IF($Z$1=5,180,IF($Z$1=6,175,0))))))</f>
        <v>0</v>
      </c>
      <c r="D6" s="92">
        <f>IF($Z$1=3,70,IF($Z$1=4,85,IF($Z$1=5,90,IF($Z$1=6,100,0))))</f>
        <v>0</v>
      </c>
      <c r="E6" s="92">
        <f>IF($Z$1=1,136,IF($Z$1=2,175,IF($Z$1=3,175,IF($Z$1=4,175,IF($Z$1=5,175,IF($Z$1=6,175,0))))))</f>
        <v>0</v>
      </c>
      <c r="F6" s="92">
        <f>IF($Z$1=3,90,IF($Z$1=4,105,IF($Z$1=5,105,IF($Z$1=6,105,0))))</f>
        <v>0</v>
      </c>
      <c r="G6" s="92">
        <f>IF($Z$1=1,102,IF($Z$1=2,105,0))</f>
        <v>0</v>
      </c>
      <c r="H6" s="92">
        <f>IF($Z$1=1,68,IF($Z$1=2,70,IF($Z$1=3,60,IF($Z$1=4,60,IF($Z$1=5,50,IF($Z$1=6,50,0))))))</f>
        <v>0</v>
      </c>
      <c r="I6" s="92">
        <f>IF($Z$1=1,68,IF($Z$1=2,70,IF($Z$1=3,60,IF($Z$1=4,60,IF($Z$1=5,50,IF($Z$1=6,50,0))))))</f>
        <v>0</v>
      </c>
      <c r="J6" s="92">
        <f>IF($Z$1=5,60,IF($Z$1=6,55,0))</f>
        <v>0</v>
      </c>
      <c r="K6" s="92">
        <f>IF($Z$1=1,102,IF($Z$1=2,105,IF($Z$1=3,90,IF($Z$1=4,90,IF($Z$1=5,90,IF($Z$1=6,90,0))))))</f>
        <v>0</v>
      </c>
      <c r="L6" s="92">
        <f>IF($Z$1=1,34,IF($Z$1=2,35,IF($Z$1=3,35,IF($Z$1=4,35,IF($Z$1=5,35,IF($Z$1=6,35,0))))))</f>
        <v>0</v>
      </c>
      <c r="M6" s="92">
        <f>IF($Z$1=1,34,IF($Z$1=2,35,IF($Z$1=3,35,IF($Z$1=4,35,IF($Z$1=5,35,IF($Z$1=6,35,0))))))</f>
        <v>0</v>
      </c>
      <c r="N6" s="511">
        <f>IF($Z$1=3,95,IF($Z$1=4,100,IF($Z$1=5,"外国語（0～35）　　総合（75～110）",IF($Z$1=6,"外国語（0～35）　　総合（75～110）",0))))</f>
        <v>0</v>
      </c>
      <c r="O6" s="512"/>
      <c r="P6" s="201">
        <f>IF(Z1&lt;5,SUM(C6:N6),SUM(C6:N6)+110)</f>
        <v>0</v>
      </c>
      <c r="Q6" s="508"/>
      <c r="R6" s="508"/>
      <c r="S6" s="518"/>
      <c r="T6" s="544"/>
      <c r="U6" s="544"/>
      <c r="V6" s="510"/>
      <c r="W6" s="510"/>
      <c r="X6" s="510"/>
      <c r="Y6" s="495"/>
      <c r="Z6" s="495"/>
      <c r="AA6" s="107" t="s">
        <v>19</v>
      </c>
      <c r="AB6" s="503"/>
      <c r="AC6" s="504"/>
      <c r="AD6" s="492"/>
    </row>
    <row r="7" spans="1:30" ht="19.5" customHeight="1">
      <c r="A7" s="93" t="s">
        <v>21</v>
      </c>
      <c r="B7" s="94">
        <f>COUNTA('調整入力表③'!D5:D35)-COUNTIF('調整入力表③'!D5:D35,"-")-COUNTIF('調整入力表③'!D5:D35,"臨")</f>
        <v>0</v>
      </c>
      <c r="C7" s="95">
        <f>+'調整入力表③'!K37</f>
        <v>0</v>
      </c>
      <c r="D7" s="95">
        <f>+'調整入力表③'!L37</f>
        <v>0</v>
      </c>
      <c r="E7" s="95">
        <f>+'調整入力表③'!M37</f>
        <v>0</v>
      </c>
      <c r="F7" s="95">
        <f>+'調整入力表③'!N37</f>
        <v>0</v>
      </c>
      <c r="G7" s="95">
        <f>+'調整入力表③'!O37</f>
        <v>0</v>
      </c>
      <c r="H7" s="95">
        <f>+'調整入力表③'!P37</f>
        <v>0</v>
      </c>
      <c r="I7" s="95">
        <f>+'調整入力表③'!Q37</f>
        <v>0</v>
      </c>
      <c r="J7" s="95">
        <f>+'調整入力表③'!R37</f>
        <v>0</v>
      </c>
      <c r="K7" s="95">
        <f>+'調整入力表③'!S37</f>
        <v>0</v>
      </c>
      <c r="L7" s="95">
        <f>+'調整入力表③'!T37</f>
        <v>0</v>
      </c>
      <c r="M7" s="95">
        <f>+'調整入力表③'!U37</f>
        <v>0</v>
      </c>
      <c r="N7" s="95">
        <f>+'調整入力表③'!V37</f>
        <v>0</v>
      </c>
      <c r="O7" s="95">
        <f>+'調整入力表③'!W37</f>
        <v>0</v>
      </c>
      <c r="P7" s="95">
        <f>+'調整入力表③'!X37</f>
        <v>0</v>
      </c>
      <c r="Q7" s="95">
        <f>+'調整入力表③'!Y37</f>
        <v>0</v>
      </c>
      <c r="R7" s="95">
        <f>+'調整入力表③'!Z37</f>
        <v>0</v>
      </c>
      <c r="S7" s="95">
        <f>+'調整入力表③'!AA37</f>
        <v>0</v>
      </c>
      <c r="T7" s="95">
        <f>+'調整入力表③'!AB37</f>
        <v>0</v>
      </c>
      <c r="U7" s="95">
        <f>+'調整入力表③'!AC37</f>
        <v>0</v>
      </c>
      <c r="V7" s="95">
        <f>+'調整入力表③'!AD37</f>
        <v>0</v>
      </c>
      <c r="W7" s="95">
        <f>+'調整入力表③'!AE37</f>
        <v>0</v>
      </c>
      <c r="X7" s="95">
        <f>+'調整入力表③'!AF37</f>
        <v>0</v>
      </c>
      <c r="Y7" s="95">
        <f>+'調整入力表③'!AH37</f>
        <v>0</v>
      </c>
      <c r="Z7" s="95">
        <f>'調整入力表③'!AG37</f>
        <v>0</v>
      </c>
      <c r="AA7" s="102">
        <f>+P7+SUM(Q7:Z7)</f>
        <v>0</v>
      </c>
      <c r="AB7" s="96">
        <f>'調整入力表③'!AI37</f>
        <v>0</v>
      </c>
      <c r="AC7" s="95">
        <f>+'調整入力表③'!AJ37</f>
        <v>0</v>
      </c>
      <c r="AD7" s="97"/>
    </row>
    <row r="8" spans="1:30" ht="19.5" customHeight="1">
      <c r="A8" s="98" t="s">
        <v>22</v>
      </c>
      <c r="B8" s="99">
        <f>COUNTA('調整入力表③'!D43:D73)-COUNTIF('調整入力表③'!D43:D73,"-")-COUNTIF('調整入力表③'!D43:D73,"臨")</f>
        <v>0</v>
      </c>
      <c r="C8" s="100">
        <f>+'調整入力表③'!K75</f>
        <v>0</v>
      </c>
      <c r="D8" s="100">
        <f>+'調整入力表③'!L75</f>
        <v>0</v>
      </c>
      <c r="E8" s="100">
        <f>+'調整入力表③'!M75</f>
        <v>0</v>
      </c>
      <c r="F8" s="100">
        <f>+'調整入力表③'!N75</f>
        <v>0</v>
      </c>
      <c r="G8" s="100">
        <f>+'調整入力表③'!O75</f>
        <v>0</v>
      </c>
      <c r="H8" s="100">
        <f>+'調整入力表③'!P75</f>
        <v>0</v>
      </c>
      <c r="I8" s="100">
        <f>+'調整入力表③'!Q75</f>
        <v>0</v>
      </c>
      <c r="J8" s="100">
        <f>+'調整入力表③'!R75</f>
        <v>0</v>
      </c>
      <c r="K8" s="100">
        <f>+'調整入力表③'!S75</f>
        <v>0</v>
      </c>
      <c r="L8" s="100">
        <f>+'調整入力表③'!T75</f>
        <v>0</v>
      </c>
      <c r="M8" s="100">
        <f>+'調整入力表③'!U75</f>
        <v>0</v>
      </c>
      <c r="N8" s="100">
        <f>+'調整入力表③'!V75</f>
        <v>0</v>
      </c>
      <c r="O8" s="100">
        <f>+'調整入力表③'!W75</f>
        <v>0</v>
      </c>
      <c r="P8" s="100">
        <f>+'調整入力表③'!X75</f>
        <v>0</v>
      </c>
      <c r="Q8" s="100">
        <f>+'調整入力表③'!Y75</f>
        <v>0</v>
      </c>
      <c r="R8" s="100">
        <f>+'調整入力表③'!Z75</f>
        <v>0</v>
      </c>
      <c r="S8" s="100">
        <f>+'調整入力表③'!AA75</f>
        <v>0</v>
      </c>
      <c r="T8" s="100">
        <f>+'調整入力表③'!AB75</f>
        <v>0</v>
      </c>
      <c r="U8" s="100">
        <f>+'調整入力表③'!AC75</f>
        <v>0</v>
      </c>
      <c r="V8" s="100">
        <f>+'調整入力表③'!AD75</f>
        <v>0</v>
      </c>
      <c r="W8" s="100">
        <f>+'調整入力表③'!AE75</f>
        <v>0</v>
      </c>
      <c r="X8" s="100">
        <f>+'調整入力表③'!AF75</f>
        <v>0</v>
      </c>
      <c r="Y8" s="100">
        <f>'調整入力表③'!AH75</f>
        <v>0</v>
      </c>
      <c r="Z8" s="100">
        <f>'調整入力表③'!AG75</f>
        <v>0</v>
      </c>
      <c r="AA8" s="102">
        <f>+P8+SUM(Q8:Z8)</f>
        <v>0</v>
      </c>
      <c r="AB8" s="101">
        <f>'調整入力表③'!AI75</f>
        <v>0</v>
      </c>
      <c r="AC8" s="100">
        <f>+'調整入力表③'!AJ75</f>
        <v>0</v>
      </c>
      <c r="AD8" s="103"/>
    </row>
    <row r="9" spans="1:30" ht="19.5" customHeight="1">
      <c r="A9" s="98" t="s">
        <v>25</v>
      </c>
      <c r="B9" s="99">
        <f>COUNTA('調整入力表③'!D81:D111)-COUNTIF('調整入力表③'!D81:D111,"-")-COUNTIF('調整入力表③'!D81:D111,"臨")</f>
        <v>0</v>
      </c>
      <c r="C9" s="100">
        <f>+'調整入力表③'!K113</f>
        <v>0</v>
      </c>
      <c r="D9" s="100">
        <f>+'調整入力表③'!L113</f>
        <v>0</v>
      </c>
      <c r="E9" s="100">
        <f>+'調整入力表③'!M113</f>
        <v>0</v>
      </c>
      <c r="F9" s="100">
        <f>+'調整入力表③'!N113</f>
        <v>0</v>
      </c>
      <c r="G9" s="100">
        <f>+'調整入力表③'!O113</f>
        <v>0</v>
      </c>
      <c r="H9" s="100">
        <f>+'調整入力表③'!P113</f>
        <v>0</v>
      </c>
      <c r="I9" s="100">
        <f>+'調整入力表③'!Q113</f>
        <v>0</v>
      </c>
      <c r="J9" s="100">
        <f>+'調整入力表③'!R113</f>
        <v>0</v>
      </c>
      <c r="K9" s="100">
        <f>+'調整入力表③'!S113</f>
        <v>0</v>
      </c>
      <c r="L9" s="100">
        <f>+'調整入力表③'!T113</f>
        <v>0</v>
      </c>
      <c r="M9" s="100">
        <f>+'調整入力表③'!U113</f>
        <v>0</v>
      </c>
      <c r="N9" s="100">
        <f>+'調整入力表③'!V113</f>
        <v>0</v>
      </c>
      <c r="O9" s="100">
        <f>+'調整入力表③'!W113</f>
        <v>0</v>
      </c>
      <c r="P9" s="100">
        <f>+'調整入力表③'!X113</f>
        <v>0</v>
      </c>
      <c r="Q9" s="100">
        <f>+'調整入力表③'!Y113</f>
        <v>0</v>
      </c>
      <c r="R9" s="100">
        <f>+'調整入力表③'!Z113</f>
        <v>0</v>
      </c>
      <c r="S9" s="100">
        <f>+'調整入力表③'!AA113</f>
        <v>0</v>
      </c>
      <c r="T9" s="100">
        <f>+'調整入力表③'!AB113</f>
        <v>0</v>
      </c>
      <c r="U9" s="100">
        <f>+'調整入力表③'!AC113</f>
        <v>0</v>
      </c>
      <c r="V9" s="100">
        <f>+'調整入力表③'!AD113</f>
        <v>0</v>
      </c>
      <c r="W9" s="100">
        <f>+'調整入力表③'!AE113</f>
        <v>0</v>
      </c>
      <c r="X9" s="100">
        <f>+'調整入力表③'!AF113</f>
        <v>0</v>
      </c>
      <c r="Y9" s="100">
        <f>'調整入力表③'!AH113</f>
        <v>0</v>
      </c>
      <c r="Z9" s="100">
        <f>'調整入力表③'!AG113</f>
        <v>0</v>
      </c>
      <c r="AA9" s="102">
        <f>+P9+SUM(Q9:Z9)</f>
        <v>0</v>
      </c>
      <c r="AB9" s="101">
        <f>'調整入力表③'!AI113</f>
        <v>0</v>
      </c>
      <c r="AC9" s="100">
        <f>+'調整入力表③'!AJ113</f>
        <v>0</v>
      </c>
      <c r="AD9" s="103"/>
    </row>
    <row r="10" spans="1:30" ht="19.5" customHeight="1">
      <c r="A10" s="98" t="s">
        <v>108</v>
      </c>
      <c r="B10" s="99">
        <f>COUNTA('調整入力表③'!D119:D149)-COUNTIF('調整入力表③'!D119:D149,"-")-COUNTIF('調整入力表③'!D119:D149,"臨")</f>
        <v>0</v>
      </c>
      <c r="C10" s="100">
        <f>+'調整入力表③'!K151</f>
        <v>0</v>
      </c>
      <c r="D10" s="100">
        <f>+'調整入力表③'!L151</f>
        <v>0</v>
      </c>
      <c r="E10" s="100">
        <f>+'調整入力表③'!M151</f>
        <v>0</v>
      </c>
      <c r="F10" s="100">
        <f>+'調整入力表③'!N151</f>
        <v>0</v>
      </c>
      <c r="G10" s="100">
        <f>+'調整入力表③'!O151</f>
        <v>0</v>
      </c>
      <c r="H10" s="100">
        <f>+'調整入力表③'!P151</f>
        <v>0</v>
      </c>
      <c r="I10" s="100">
        <f>+'調整入力表③'!Q151</f>
        <v>0</v>
      </c>
      <c r="J10" s="100">
        <f>+'調整入力表③'!R151</f>
        <v>0</v>
      </c>
      <c r="K10" s="100">
        <f>+'調整入力表③'!S151</f>
        <v>0</v>
      </c>
      <c r="L10" s="100">
        <f>+'調整入力表③'!T151</f>
        <v>0</v>
      </c>
      <c r="M10" s="100">
        <f>+'調整入力表③'!U151</f>
        <v>0</v>
      </c>
      <c r="N10" s="100">
        <f>+'調整入力表③'!V151</f>
        <v>0</v>
      </c>
      <c r="O10" s="100">
        <f>+'調整入力表③'!W151</f>
        <v>0</v>
      </c>
      <c r="P10" s="100">
        <f>+'調整入力表③'!X151</f>
        <v>0</v>
      </c>
      <c r="Q10" s="100">
        <f>+'調整入力表③'!Y151</f>
        <v>0</v>
      </c>
      <c r="R10" s="100">
        <f>+'調整入力表③'!Z151</f>
        <v>0</v>
      </c>
      <c r="S10" s="100">
        <f>+'調整入力表③'!AA151</f>
        <v>0</v>
      </c>
      <c r="T10" s="100">
        <f>+'調整入力表③'!AB151</f>
        <v>0</v>
      </c>
      <c r="U10" s="100">
        <f>+'調整入力表③'!AC151</f>
        <v>0</v>
      </c>
      <c r="V10" s="100">
        <f>+'調整入力表③'!AD151</f>
        <v>0</v>
      </c>
      <c r="W10" s="100">
        <f>+'調整入力表③'!AE151</f>
        <v>0</v>
      </c>
      <c r="X10" s="100">
        <f>+'調整入力表③'!AF151</f>
        <v>0</v>
      </c>
      <c r="Y10" s="100">
        <f>'調整入力表③'!AH151</f>
        <v>0</v>
      </c>
      <c r="Z10" s="100">
        <f>'調整入力表③'!AG151</f>
        <v>0</v>
      </c>
      <c r="AA10" s="102">
        <f>+P10+SUM(Q10:Z10)</f>
        <v>0</v>
      </c>
      <c r="AB10" s="101">
        <f>'調整入力表③'!AI151</f>
        <v>0</v>
      </c>
      <c r="AC10" s="100">
        <f>+'調整入力表③'!AJ151</f>
        <v>0</v>
      </c>
      <c r="AD10" s="103"/>
    </row>
    <row r="11" spans="1:30" ht="19.5" customHeight="1">
      <c r="A11" s="104" t="s">
        <v>26</v>
      </c>
      <c r="B11" s="531">
        <f>SUM(B7:B10)</f>
        <v>0</v>
      </c>
      <c r="C11" s="481">
        <f>SUM(C7:C10)</f>
        <v>0</v>
      </c>
      <c r="D11" s="481">
        <f aca="true" t="shared" si="0" ref="D11:O11">SUM(D7:D10)</f>
        <v>0</v>
      </c>
      <c r="E11" s="481">
        <f t="shared" si="0"/>
        <v>0</v>
      </c>
      <c r="F11" s="481">
        <f t="shared" si="0"/>
        <v>0</v>
      </c>
      <c r="G11" s="481">
        <f t="shared" si="0"/>
        <v>0</v>
      </c>
      <c r="H11" s="481">
        <f t="shared" si="0"/>
        <v>0</v>
      </c>
      <c r="I11" s="481">
        <f t="shared" si="0"/>
        <v>0</v>
      </c>
      <c r="J11" s="481">
        <f t="shared" si="0"/>
        <v>0</v>
      </c>
      <c r="K11" s="481">
        <f t="shared" si="0"/>
        <v>0</v>
      </c>
      <c r="L11" s="481">
        <f t="shared" si="0"/>
        <v>0</v>
      </c>
      <c r="M11" s="481">
        <f t="shared" si="0"/>
        <v>0</v>
      </c>
      <c r="N11" s="481">
        <f t="shared" si="0"/>
        <v>0</v>
      </c>
      <c r="O11" s="481">
        <f t="shared" si="0"/>
        <v>0</v>
      </c>
      <c r="P11" s="481">
        <f>SUM(P7:P10)</f>
        <v>0</v>
      </c>
      <c r="Q11" s="481">
        <f>SUM(Q7:Q10)</f>
        <v>0</v>
      </c>
      <c r="R11" s="481">
        <f>SUM(R7:R10)</f>
        <v>0</v>
      </c>
      <c r="S11" s="481">
        <f>SUM(S7:S10)</f>
        <v>0</v>
      </c>
      <c r="T11" s="101">
        <f aca="true" t="shared" si="1" ref="T11:Z11">SUM(T7:T10)</f>
        <v>0</v>
      </c>
      <c r="U11" s="101">
        <f t="shared" si="1"/>
        <v>0</v>
      </c>
      <c r="V11" s="101">
        <f t="shared" si="1"/>
        <v>0</v>
      </c>
      <c r="W11" s="101">
        <f t="shared" si="1"/>
        <v>0</v>
      </c>
      <c r="X11" s="101">
        <f t="shared" si="1"/>
        <v>0</v>
      </c>
      <c r="Y11" s="481">
        <f t="shared" si="1"/>
        <v>0</v>
      </c>
      <c r="Z11" s="481">
        <f t="shared" si="1"/>
        <v>0</v>
      </c>
      <c r="AA11" s="484">
        <f>+P11+Q11+R11+S11+T12+Y11+Z11</f>
        <v>0</v>
      </c>
      <c r="AB11" s="481">
        <f>SUM(AB7:AB10)</f>
        <v>0</v>
      </c>
      <c r="AC11" s="481">
        <f>SUM(AC7:AC10)</f>
        <v>0</v>
      </c>
      <c r="AD11" s="477"/>
    </row>
    <row r="12" spans="1:30" ht="19.5" customHeight="1">
      <c r="A12" s="105" t="s">
        <v>24</v>
      </c>
      <c r="B12" s="531"/>
      <c r="C12" s="481"/>
      <c r="D12" s="481"/>
      <c r="E12" s="481"/>
      <c r="F12" s="481"/>
      <c r="G12" s="481"/>
      <c r="H12" s="481"/>
      <c r="I12" s="481"/>
      <c r="J12" s="481"/>
      <c r="K12" s="481"/>
      <c r="L12" s="481"/>
      <c r="M12" s="481"/>
      <c r="N12" s="481"/>
      <c r="O12" s="481"/>
      <c r="P12" s="481"/>
      <c r="Q12" s="481"/>
      <c r="R12" s="481"/>
      <c r="S12" s="481"/>
      <c r="T12" s="478">
        <f>+T11+U11+V11+W11+X11</f>
        <v>0</v>
      </c>
      <c r="U12" s="479"/>
      <c r="V12" s="479"/>
      <c r="W12" s="479"/>
      <c r="X12" s="480"/>
      <c r="Y12" s="481"/>
      <c r="Z12" s="481"/>
      <c r="AA12" s="489"/>
      <c r="AB12" s="481"/>
      <c r="AC12" s="481"/>
      <c r="AD12" s="477"/>
    </row>
    <row r="13" spans="1:30" ht="19.5" customHeight="1">
      <c r="A13" s="98" t="s">
        <v>368</v>
      </c>
      <c r="B13" s="129">
        <f>COUNTA('調整入力表③'!D157:D187)-COUNTIF('調整入力表③'!D157:D187,"-")-COUNTIF('調整入力表③'!D157:D187,"臨")</f>
        <v>0</v>
      </c>
      <c r="C13" s="100">
        <f>+'調整入力表③'!K189</f>
        <v>0</v>
      </c>
      <c r="D13" s="100">
        <f>+'調整入力表③'!L189</f>
        <v>0</v>
      </c>
      <c r="E13" s="100">
        <f>+'調整入力表③'!M189</f>
        <v>0</v>
      </c>
      <c r="F13" s="100">
        <f>+'調整入力表③'!N189</f>
        <v>0</v>
      </c>
      <c r="G13" s="100">
        <f>+'調整入力表③'!O189</f>
        <v>0</v>
      </c>
      <c r="H13" s="100">
        <f>+'調整入力表③'!P189</f>
        <v>0</v>
      </c>
      <c r="I13" s="100">
        <f>+'調整入力表③'!Q189</f>
        <v>0</v>
      </c>
      <c r="J13" s="100">
        <f>+'調整入力表③'!R189</f>
        <v>0</v>
      </c>
      <c r="K13" s="100">
        <f>+'調整入力表③'!S189</f>
        <v>0</v>
      </c>
      <c r="L13" s="100">
        <f>+'調整入力表③'!T189</f>
        <v>0</v>
      </c>
      <c r="M13" s="100">
        <f>+'調整入力表③'!U189</f>
        <v>0</v>
      </c>
      <c r="N13" s="100">
        <f>+'調整入力表③'!V189</f>
        <v>0</v>
      </c>
      <c r="O13" s="100">
        <f>+'調整入力表③'!W189</f>
        <v>0</v>
      </c>
      <c r="P13" s="100">
        <f>+'調整入力表③'!X189</f>
        <v>0</v>
      </c>
      <c r="Q13" s="100">
        <f>+'調整入力表③'!Y189</f>
        <v>0</v>
      </c>
      <c r="R13" s="100">
        <f>+'調整入力表③'!Z189</f>
        <v>0</v>
      </c>
      <c r="S13" s="100">
        <f>+'調整入力表③'!AA189</f>
        <v>0</v>
      </c>
      <c r="T13" s="100">
        <f>+'調整入力表③'!AB189</f>
        <v>0</v>
      </c>
      <c r="U13" s="100">
        <f>+'調整入力表③'!AC189</f>
        <v>0</v>
      </c>
      <c r="V13" s="100">
        <f>+'調整入力表③'!AD189</f>
        <v>0</v>
      </c>
      <c r="W13" s="100">
        <f>+'調整入力表③'!AE189</f>
        <v>0</v>
      </c>
      <c r="X13" s="100">
        <f>+'調整入力表③'!AF189</f>
        <v>0</v>
      </c>
      <c r="Y13" s="100">
        <f>'調整入力表③'!AH189</f>
        <v>0</v>
      </c>
      <c r="Z13" s="100">
        <f>'調整入力表③'!AG189</f>
        <v>0</v>
      </c>
      <c r="AA13" s="102">
        <f>+P13+SUM(Q13:Z13)</f>
        <v>0</v>
      </c>
      <c r="AB13" s="101">
        <f>'調整入力表③'!AI189</f>
        <v>0</v>
      </c>
      <c r="AC13" s="100">
        <f>+'調整入力表③'!AJ189</f>
        <v>0</v>
      </c>
      <c r="AD13" s="103"/>
    </row>
    <row r="14" spans="1:30" ht="19.5" customHeight="1">
      <c r="A14" s="98" t="s">
        <v>109</v>
      </c>
      <c r="B14" s="99">
        <f>COUNTA('調整入力表③'!D195:D225)-COUNTIF('調整入力表③'!D195:D225,"-")-COUNTIF('調整入力表③'!D195:D225,"臨")</f>
        <v>0</v>
      </c>
      <c r="C14" s="100">
        <f>+'調整入力表③'!K227</f>
        <v>0</v>
      </c>
      <c r="D14" s="100">
        <f>+'調整入力表③'!L227</f>
        <v>0</v>
      </c>
      <c r="E14" s="100">
        <f>+'調整入力表③'!M227</f>
        <v>0</v>
      </c>
      <c r="F14" s="100">
        <f>+'調整入力表③'!N227</f>
        <v>0</v>
      </c>
      <c r="G14" s="100">
        <f>+'調整入力表③'!O227</f>
        <v>0</v>
      </c>
      <c r="H14" s="100">
        <f>+'調整入力表③'!P227</f>
        <v>0</v>
      </c>
      <c r="I14" s="100">
        <f>+'調整入力表③'!Q227</f>
        <v>0</v>
      </c>
      <c r="J14" s="100">
        <f>+'調整入力表③'!R227</f>
        <v>0</v>
      </c>
      <c r="K14" s="100">
        <f>+'調整入力表③'!S227</f>
        <v>0</v>
      </c>
      <c r="L14" s="100">
        <f>+'調整入力表③'!T227</f>
        <v>0</v>
      </c>
      <c r="M14" s="100">
        <f>+'調整入力表③'!U227</f>
        <v>0</v>
      </c>
      <c r="N14" s="100">
        <f>+'調整入力表③'!V227</f>
        <v>0</v>
      </c>
      <c r="O14" s="100">
        <f>+'調整入力表③'!W227</f>
        <v>0</v>
      </c>
      <c r="P14" s="100">
        <f>+'調整入力表③'!X227</f>
        <v>0</v>
      </c>
      <c r="Q14" s="100">
        <f>+'調整入力表③'!Y227</f>
        <v>0</v>
      </c>
      <c r="R14" s="100">
        <f>+'調整入力表③'!Z227</f>
        <v>0</v>
      </c>
      <c r="S14" s="100">
        <f>+'調整入力表③'!AA227</f>
        <v>0</v>
      </c>
      <c r="T14" s="100">
        <f>+'調整入力表③'!AB227</f>
        <v>0</v>
      </c>
      <c r="U14" s="100">
        <f>+'調整入力表③'!AC227</f>
        <v>0</v>
      </c>
      <c r="V14" s="100">
        <f>+'調整入力表③'!AD227</f>
        <v>0</v>
      </c>
      <c r="W14" s="100">
        <f>+'調整入力表③'!AE227</f>
        <v>0</v>
      </c>
      <c r="X14" s="100">
        <f>+'調整入力表③'!AF227</f>
        <v>0</v>
      </c>
      <c r="Y14" s="100">
        <f>'調整入力表③'!AH227</f>
        <v>0</v>
      </c>
      <c r="Z14" s="100">
        <f>'調整入力表③'!AG227</f>
        <v>0</v>
      </c>
      <c r="AA14" s="102">
        <f>+P14+SUM(Q14:Z14)</f>
        <v>0</v>
      </c>
      <c r="AB14" s="101">
        <f>'調整入力表③'!AI227</f>
        <v>0</v>
      </c>
      <c r="AC14" s="100">
        <f>+'調整入力表③'!AJ227</f>
        <v>0</v>
      </c>
      <c r="AD14" s="103"/>
    </row>
    <row r="15" spans="1:30" ht="19.5" customHeight="1">
      <c r="A15" s="98" t="s">
        <v>110</v>
      </c>
      <c r="B15" s="99">
        <f>COUNTA('調整入力表③'!D233:D263)-COUNTIF('調整入力表③'!D233:D263,"-")-COUNTIF('調整入力表③'!D233:D263,"臨")</f>
        <v>0</v>
      </c>
      <c r="C15" s="100">
        <f>+'調整入力表③'!K265</f>
        <v>0</v>
      </c>
      <c r="D15" s="100">
        <f>+'調整入力表③'!L265</f>
        <v>0</v>
      </c>
      <c r="E15" s="100">
        <f>+'調整入力表③'!M265</f>
        <v>0</v>
      </c>
      <c r="F15" s="100">
        <f>+'調整入力表③'!N265</f>
        <v>0</v>
      </c>
      <c r="G15" s="100">
        <f>+'調整入力表③'!O265</f>
        <v>0</v>
      </c>
      <c r="H15" s="100">
        <f>+'調整入力表③'!P265</f>
        <v>0</v>
      </c>
      <c r="I15" s="100">
        <f>+'調整入力表③'!Q265</f>
        <v>0</v>
      </c>
      <c r="J15" s="100">
        <f>+'調整入力表③'!R265</f>
        <v>0</v>
      </c>
      <c r="K15" s="100">
        <f>+'調整入力表③'!S265</f>
        <v>0</v>
      </c>
      <c r="L15" s="100">
        <f>+'調整入力表③'!T265</f>
        <v>0</v>
      </c>
      <c r="M15" s="100">
        <f>+'調整入力表③'!U265</f>
        <v>0</v>
      </c>
      <c r="N15" s="100">
        <f>+'調整入力表③'!V265</f>
        <v>0</v>
      </c>
      <c r="O15" s="100">
        <f>+'調整入力表③'!W265</f>
        <v>0</v>
      </c>
      <c r="P15" s="100">
        <f>+'調整入力表③'!X265</f>
        <v>0</v>
      </c>
      <c r="Q15" s="100">
        <f>+'調整入力表③'!Y265</f>
        <v>0</v>
      </c>
      <c r="R15" s="100">
        <f>+'調整入力表③'!Z265</f>
        <v>0</v>
      </c>
      <c r="S15" s="100">
        <f>+'調整入力表③'!AA265</f>
        <v>0</v>
      </c>
      <c r="T15" s="100">
        <f>+'調整入力表③'!AB265</f>
        <v>0</v>
      </c>
      <c r="U15" s="100">
        <f>+'調整入力表③'!AC265</f>
        <v>0</v>
      </c>
      <c r="V15" s="100">
        <f>+'調整入力表③'!AD265</f>
        <v>0</v>
      </c>
      <c r="W15" s="100">
        <f>+'調整入力表③'!AE265</f>
        <v>0</v>
      </c>
      <c r="X15" s="100">
        <f>+'調整入力表③'!AF265</f>
        <v>0</v>
      </c>
      <c r="Y15" s="100">
        <f>'調整入力表③'!AH265</f>
        <v>0</v>
      </c>
      <c r="Z15" s="100">
        <f>'調整入力表③'!AG265</f>
        <v>0</v>
      </c>
      <c r="AA15" s="102">
        <f>+P15+SUM(Q15:Z15)</f>
        <v>0</v>
      </c>
      <c r="AB15" s="101">
        <f>'調整入力表③'!AI265</f>
        <v>0</v>
      </c>
      <c r="AC15" s="100">
        <f>+'調整入力表③'!AJ265</f>
        <v>0</v>
      </c>
      <c r="AD15" s="103"/>
    </row>
    <row r="16" spans="1:30" ht="19.5" customHeight="1">
      <c r="A16" s="98" t="s">
        <v>111</v>
      </c>
      <c r="B16" s="99">
        <f>COUNTA('調整入力表③'!D271:D301)-COUNTIF('調整入力表③'!D271:D301,"-")-COUNTIF('調整入力表③'!D271:D301,"臨")</f>
        <v>0</v>
      </c>
      <c r="C16" s="100">
        <f>+'調整入力表③'!K303</f>
        <v>0</v>
      </c>
      <c r="D16" s="100">
        <f>+'調整入力表③'!L303</f>
        <v>0</v>
      </c>
      <c r="E16" s="100">
        <f>+'調整入力表③'!M303</f>
        <v>0</v>
      </c>
      <c r="F16" s="100">
        <f>+'調整入力表③'!N303</f>
        <v>0</v>
      </c>
      <c r="G16" s="100">
        <f>+'調整入力表③'!O303</f>
        <v>0</v>
      </c>
      <c r="H16" s="100">
        <f>+'調整入力表③'!P303</f>
        <v>0</v>
      </c>
      <c r="I16" s="100">
        <f>+'調整入力表③'!Q303</f>
        <v>0</v>
      </c>
      <c r="J16" s="100">
        <f>+'調整入力表③'!R303</f>
        <v>0</v>
      </c>
      <c r="K16" s="100">
        <f>+'調整入力表③'!S303</f>
        <v>0</v>
      </c>
      <c r="L16" s="100">
        <f>+'調整入力表③'!T303</f>
        <v>0</v>
      </c>
      <c r="M16" s="100">
        <f>+'調整入力表③'!U303</f>
        <v>0</v>
      </c>
      <c r="N16" s="100">
        <f>+'調整入力表③'!V303</f>
        <v>0</v>
      </c>
      <c r="O16" s="100">
        <f>+'調整入力表③'!W303</f>
        <v>0</v>
      </c>
      <c r="P16" s="100">
        <f>+'調整入力表③'!X303</f>
        <v>0</v>
      </c>
      <c r="Q16" s="100">
        <f>+'調整入力表③'!Y303</f>
        <v>0</v>
      </c>
      <c r="R16" s="100">
        <f>+'調整入力表③'!Z303</f>
        <v>0</v>
      </c>
      <c r="S16" s="100">
        <f>+'調整入力表③'!AA303</f>
        <v>0</v>
      </c>
      <c r="T16" s="100">
        <f>+'調整入力表③'!AB303</f>
        <v>0</v>
      </c>
      <c r="U16" s="100">
        <f>+'調整入力表③'!AC303</f>
        <v>0</v>
      </c>
      <c r="V16" s="100">
        <f>+'調整入力表③'!AD303</f>
        <v>0</v>
      </c>
      <c r="W16" s="100">
        <f>+'調整入力表③'!AE303</f>
        <v>0</v>
      </c>
      <c r="X16" s="100">
        <f>+'調整入力表③'!AF303</f>
        <v>0</v>
      </c>
      <c r="Y16" s="100">
        <f>'調整入力表③'!AH303</f>
        <v>0</v>
      </c>
      <c r="Z16" s="100">
        <f>'調整入力表③'!AG303</f>
        <v>0</v>
      </c>
      <c r="AA16" s="102">
        <f>+P16+SUM(Q16:Z16)</f>
        <v>0</v>
      </c>
      <c r="AB16" s="101">
        <f>'調整入力表③'!AI303</f>
        <v>0</v>
      </c>
      <c r="AC16" s="100">
        <f>+'調整入力表③'!AJ303</f>
        <v>0</v>
      </c>
      <c r="AD16" s="103"/>
    </row>
    <row r="17" spans="1:30" ht="19.5" customHeight="1">
      <c r="A17" s="98" t="s">
        <v>112</v>
      </c>
      <c r="B17" s="99">
        <f>COUNTA('調整入力表③'!D309:D333)-COUNTIF('調整入力表③'!D309:D333,"-")-COUNTIF('調整入力表③'!D309:D333,"臨")</f>
        <v>0</v>
      </c>
      <c r="C17" s="100">
        <f>+'調整入力表③'!K341</f>
        <v>0</v>
      </c>
      <c r="D17" s="100">
        <f>+'調整入力表③'!L341</f>
        <v>0</v>
      </c>
      <c r="E17" s="100">
        <f>+'調整入力表③'!M341</f>
        <v>0</v>
      </c>
      <c r="F17" s="100">
        <f>+'調整入力表③'!N341</f>
        <v>0</v>
      </c>
      <c r="G17" s="100">
        <f>+'調整入力表③'!O341</f>
        <v>0</v>
      </c>
      <c r="H17" s="100">
        <f>+'調整入力表③'!P341</f>
        <v>0</v>
      </c>
      <c r="I17" s="100">
        <f>+'調整入力表③'!Q341</f>
        <v>0</v>
      </c>
      <c r="J17" s="100">
        <f>+'調整入力表③'!R341</f>
        <v>0</v>
      </c>
      <c r="K17" s="100">
        <f>+'調整入力表③'!S341</f>
        <v>0</v>
      </c>
      <c r="L17" s="100">
        <f>+'調整入力表③'!T341</f>
        <v>0</v>
      </c>
      <c r="M17" s="100">
        <f>+'調整入力表③'!U341</f>
        <v>0</v>
      </c>
      <c r="N17" s="100">
        <f>+'調整入力表③'!V341</f>
        <v>0</v>
      </c>
      <c r="O17" s="100">
        <f>+'調整入力表③'!W341</f>
        <v>0</v>
      </c>
      <c r="P17" s="100">
        <f>+'調整入力表③'!X341</f>
        <v>0</v>
      </c>
      <c r="Q17" s="100">
        <f>+'調整入力表③'!Y341</f>
        <v>0</v>
      </c>
      <c r="R17" s="100">
        <f>+'調整入力表③'!Z341</f>
        <v>0</v>
      </c>
      <c r="S17" s="100">
        <f>+'調整入力表③'!AA341</f>
        <v>0</v>
      </c>
      <c r="T17" s="100">
        <f>+'調整入力表③'!AB341</f>
        <v>0</v>
      </c>
      <c r="U17" s="100">
        <f>+'調整入力表③'!AC341</f>
        <v>0</v>
      </c>
      <c r="V17" s="100">
        <f>+'調整入力表③'!AD341</f>
        <v>0</v>
      </c>
      <c r="W17" s="100">
        <f>+'調整入力表③'!AE341</f>
        <v>0</v>
      </c>
      <c r="X17" s="100">
        <f>+'調整入力表③'!AF341</f>
        <v>0</v>
      </c>
      <c r="Y17" s="100">
        <f>'調整入力表③'!AH341</f>
        <v>0</v>
      </c>
      <c r="Z17" s="100">
        <f>'調整入力表③'!AG341</f>
        <v>0</v>
      </c>
      <c r="AA17" s="102">
        <f>+P17+SUM(Q17:Z17)</f>
        <v>0</v>
      </c>
      <c r="AB17" s="101">
        <f>'調整入力表③'!AI341</f>
        <v>0</v>
      </c>
      <c r="AC17" s="100">
        <f>+'調整入力表③'!AJ341</f>
        <v>0</v>
      </c>
      <c r="AD17" s="103"/>
    </row>
    <row r="18" spans="1:30" ht="19.5" customHeight="1">
      <c r="A18" s="104" t="s">
        <v>27</v>
      </c>
      <c r="B18" s="531">
        <f>SUM(B13:B17)</f>
        <v>0</v>
      </c>
      <c r="C18" s="481">
        <f>SUM(C13:C17)</f>
        <v>0</v>
      </c>
      <c r="D18" s="481">
        <f>SUM(D13:D17)</f>
        <v>0</v>
      </c>
      <c r="E18" s="481">
        <f aca="true" t="shared" si="2" ref="E18:S18">SUM(E13:E17)</f>
        <v>0</v>
      </c>
      <c r="F18" s="481">
        <f t="shared" si="2"/>
        <v>0</v>
      </c>
      <c r="G18" s="481">
        <f t="shared" si="2"/>
        <v>0</v>
      </c>
      <c r="H18" s="481">
        <f t="shared" si="2"/>
        <v>0</v>
      </c>
      <c r="I18" s="481">
        <f t="shared" si="2"/>
        <v>0</v>
      </c>
      <c r="J18" s="481">
        <f t="shared" si="2"/>
        <v>0</v>
      </c>
      <c r="K18" s="481">
        <f t="shared" si="2"/>
        <v>0</v>
      </c>
      <c r="L18" s="481">
        <f t="shared" si="2"/>
        <v>0</v>
      </c>
      <c r="M18" s="481">
        <f t="shared" si="2"/>
        <v>0</v>
      </c>
      <c r="N18" s="481">
        <f t="shared" si="2"/>
        <v>0</v>
      </c>
      <c r="O18" s="481">
        <f t="shared" si="2"/>
        <v>0</v>
      </c>
      <c r="P18" s="481">
        <f t="shared" si="2"/>
        <v>0</v>
      </c>
      <c r="Q18" s="481">
        <f t="shared" si="2"/>
        <v>0</v>
      </c>
      <c r="R18" s="481">
        <f t="shared" si="2"/>
        <v>0</v>
      </c>
      <c r="S18" s="481">
        <f t="shared" si="2"/>
        <v>0</v>
      </c>
      <c r="T18" s="101">
        <f>SUM(T14:T17)</f>
        <v>0</v>
      </c>
      <c r="U18" s="101">
        <f>SUM(U14:U17)</f>
        <v>0</v>
      </c>
      <c r="V18" s="101">
        <f>SUM(V14:V17)</f>
        <v>0</v>
      </c>
      <c r="W18" s="101">
        <f>SUM(W14:W17)</f>
        <v>0</v>
      </c>
      <c r="X18" s="101">
        <f>SUM(X14:X17)</f>
        <v>0</v>
      </c>
      <c r="Y18" s="481">
        <f>SUM(Y13:Y17)</f>
        <v>0</v>
      </c>
      <c r="Z18" s="481">
        <f>SUM(Z13:Z17)</f>
        <v>0</v>
      </c>
      <c r="AA18" s="484">
        <f>+P18+Q18+R18+S18+T19+Y18+Z18</f>
        <v>0</v>
      </c>
      <c r="AB18" s="481">
        <f>SUM(AB13:AB17)</f>
        <v>0</v>
      </c>
      <c r="AC18" s="481">
        <f>SUM(AC13:AC17)</f>
        <v>0</v>
      </c>
      <c r="AD18" s="477"/>
    </row>
    <row r="19" spans="1:30" ht="19.5" customHeight="1">
      <c r="A19" s="105" t="s">
        <v>24</v>
      </c>
      <c r="B19" s="531"/>
      <c r="C19" s="481"/>
      <c r="D19" s="481"/>
      <c r="E19" s="481"/>
      <c r="F19" s="481"/>
      <c r="G19" s="481"/>
      <c r="H19" s="481"/>
      <c r="I19" s="481"/>
      <c r="J19" s="481"/>
      <c r="K19" s="481"/>
      <c r="L19" s="481"/>
      <c r="M19" s="481"/>
      <c r="N19" s="481"/>
      <c r="O19" s="481"/>
      <c r="P19" s="481"/>
      <c r="Q19" s="481"/>
      <c r="R19" s="481"/>
      <c r="S19" s="481"/>
      <c r="T19" s="478">
        <f>+T18+U18+V18+W18+X18</f>
        <v>0</v>
      </c>
      <c r="U19" s="479"/>
      <c r="V19" s="479"/>
      <c r="W19" s="479"/>
      <c r="X19" s="480"/>
      <c r="Y19" s="481"/>
      <c r="Z19" s="481"/>
      <c r="AA19" s="489"/>
      <c r="AB19" s="481"/>
      <c r="AC19" s="481"/>
      <c r="AD19" s="477"/>
    </row>
    <row r="20" spans="1:30" ht="19.5" customHeight="1">
      <c r="A20" s="104" t="s">
        <v>28</v>
      </c>
      <c r="B20" s="531">
        <f>+B11+B18</f>
        <v>0</v>
      </c>
      <c r="C20" s="481">
        <f>+C11+C18</f>
        <v>0</v>
      </c>
      <c r="D20" s="481">
        <f aca="true" t="shared" si="3" ref="D20:O20">+D11+D18</f>
        <v>0</v>
      </c>
      <c r="E20" s="481">
        <f t="shared" si="3"/>
        <v>0</v>
      </c>
      <c r="F20" s="481">
        <f t="shared" si="3"/>
        <v>0</v>
      </c>
      <c r="G20" s="481">
        <f t="shared" si="3"/>
        <v>0</v>
      </c>
      <c r="H20" s="481">
        <f t="shared" si="3"/>
        <v>0</v>
      </c>
      <c r="I20" s="481">
        <f t="shared" si="3"/>
        <v>0</v>
      </c>
      <c r="J20" s="481">
        <f t="shared" si="3"/>
        <v>0</v>
      </c>
      <c r="K20" s="481">
        <f t="shared" si="3"/>
        <v>0</v>
      </c>
      <c r="L20" s="481">
        <f t="shared" si="3"/>
        <v>0</v>
      </c>
      <c r="M20" s="481">
        <f t="shared" si="3"/>
        <v>0</v>
      </c>
      <c r="N20" s="481">
        <f>+N11+N18</f>
        <v>0</v>
      </c>
      <c r="O20" s="481">
        <f t="shared" si="3"/>
        <v>0</v>
      </c>
      <c r="P20" s="481">
        <f>+P11+P18</f>
        <v>0</v>
      </c>
      <c r="Q20" s="481">
        <f>+Q11+Q18</f>
        <v>0</v>
      </c>
      <c r="R20" s="481">
        <f>+R11+R18</f>
        <v>0</v>
      </c>
      <c r="S20" s="481">
        <f>+S11+S18</f>
        <v>0</v>
      </c>
      <c r="T20" s="101">
        <f aca="true" t="shared" si="4" ref="T20:AC20">+T11+T18</f>
        <v>0</v>
      </c>
      <c r="U20" s="101">
        <f t="shared" si="4"/>
        <v>0</v>
      </c>
      <c r="V20" s="101">
        <f t="shared" si="4"/>
        <v>0</v>
      </c>
      <c r="W20" s="101">
        <f t="shared" si="4"/>
        <v>0</v>
      </c>
      <c r="X20" s="101">
        <f t="shared" si="4"/>
        <v>0</v>
      </c>
      <c r="Y20" s="481">
        <f t="shared" si="4"/>
        <v>0</v>
      </c>
      <c r="Z20" s="481">
        <f>+Z11+Z18</f>
        <v>0</v>
      </c>
      <c r="AA20" s="484">
        <f>+P20+Q20+R20+S20+T21+Y20+Z20</f>
        <v>0</v>
      </c>
      <c r="AB20" s="481">
        <f t="shared" si="4"/>
        <v>0</v>
      </c>
      <c r="AC20" s="481">
        <f t="shared" si="4"/>
        <v>0</v>
      </c>
      <c r="AD20" s="477"/>
    </row>
    <row r="21" spans="1:30" ht="19.5" customHeight="1">
      <c r="A21" s="105" t="s">
        <v>24</v>
      </c>
      <c r="B21" s="531"/>
      <c r="C21" s="481"/>
      <c r="D21" s="481"/>
      <c r="E21" s="481"/>
      <c r="F21" s="481"/>
      <c r="G21" s="481"/>
      <c r="H21" s="481"/>
      <c r="I21" s="481"/>
      <c r="J21" s="481"/>
      <c r="K21" s="481"/>
      <c r="L21" s="481"/>
      <c r="M21" s="481"/>
      <c r="N21" s="481"/>
      <c r="O21" s="481"/>
      <c r="P21" s="481"/>
      <c r="Q21" s="481"/>
      <c r="R21" s="481"/>
      <c r="S21" s="481"/>
      <c r="T21" s="478">
        <f>+T20+U20+V20+W20+X20</f>
        <v>0</v>
      </c>
      <c r="U21" s="479"/>
      <c r="V21" s="479"/>
      <c r="W21" s="479"/>
      <c r="X21" s="480"/>
      <c r="Y21" s="481"/>
      <c r="Z21" s="481"/>
      <c r="AA21" s="489"/>
      <c r="AB21" s="481"/>
      <c r="AC21" s="481"/>
      <c r="AD21" s="477"/>
    </row>
    <row r="22" spans="1:30" ht="19.5" customHeight="1">
      <c r="A22" s="98" t="s">
        <v>113</v>
      </c>
      <c r="B22" s="99">
        <f>COUNTA('調整入力表③'!D347:D377)-COUNTIF('調整入力表③'!D347:D377,"-")-COUNTIF('調整入力表③'!D347:D377,"臨")</f>
        <v>0</v>
      </c>
      <c r="C22" s="100">
        <f>+'調整入力表③'!K379</f>
        <v>0</v>
      </c>
      <c r="D22" s="100">
        <f>+'調整入力表③'!L379</f>
        <v>0</v>
      </c>
      <c r="E22" s="100">
        <f>+'調整入力表③'!M379</f>
        <v>0</v>
      </c>
      <c r="F22" s="100">
        <f>+'調整入力表③'!N379</f>
        <v>0</v>
      </c>
      <c r="G22" s="100">
        <f>+'調整入力表③'!O379</f>
        <v>0</v>
      </c>
      <c r="H22" s="100">
        <f>+'調整入力表③'!P379</f>
        <v>0</v>
      </c>
      <c r="I22" s="100">
        <f>+'調整入力表③'!Q379</f>
        <v>0</v>
      </c>
      <c r="J22" s="100">
        <f>+'調整入力表③'!R379</f>
        <v>0</v>
      </c>
      <c r="K22" s="100">
        <f>+'調整入力表③'!S379</f>
        <v>0</v>
      </c>
      <c r="L22" s="100">
        <f>+'調整入力表③'!T379</f>
        <v>0</v>
      </c>
      <c r="M22" s="100">
        <f>+'調整入力表③'!U379</f>
        <v>0</v>
      </c>
      <c r="N22" s="100">
        <f>+'調整入力表③'!V379</f>
        <v>0</v>
      </c>
      <c r="O22" s="100">
        <f>+'調整入力表③'!W379</f>
        <v>0</v>
      </c>
      <c r="P22" s="100">
        <f>+'調整入力表③'!X379</f>
        <v>0</v>
      </c>
      <c r="Q22" s="100">
        <f>+'調整入力表③'!Y379</f>
        <v>0</v>
      </c>
      <c r="R22" s="100">
        <f>+'調整入力表③'!Z379</f>
        <v>0</v>
      </c>
      <c r="S22" s="100">
        <f>+'調整入力表③'!AA379</f>
        <v>0</v>
      </c>
      <c r="T22" s="100">
        <f>+'調整入力表③'!AB379</f>
        <v>0</v>
      </c>
      <c r="U22" s="100">
        <f>+'調整入力表③'!AC379</f>
        <v>0</v>
      </c>
      <c r="V22" s="100">
        <f>+'調整入力表③'!AD379</f>
        <v>0</v>
      </c>
      <c r="W22" s="100">
        <f>+'調整入力表③'!AE379</f>
        <v>0</v>
      </c>
      <c r="X22" s="100">
        <f>+'調整入力表③'!AF379</f>
        <v>0</v>
      </c>
      <c r="Y22" s="100">
        <f>'調整入力表③'!AH379</f>
        <v>0</v>
      </c>
      <c r="Z22" s="100">
        <f>'調整入力表③'!AG379</f>
        <v>0</v>
      </c>
      <c r="AA22" s="102">
        <f>+P22+SUM(Q22:Z22)</f>
        <v>0</v>
      </c>
      <c r="AB22" s="101">
        <f>'調整入力表③'!AI379</f>
        <v>0</v>
      </c>
      <c r="AC22" s="100">
        <f>+'調整入力表③'!AJ379</f>
        <v>0</v>
      </c>
      <c r="AD22" s="103"/>
    </row>
    <row r="23" spans="1:30" ht="19.5" customHeight="1">
      <c r="A23" s="98" t="s">
        <v>114</v>
      </c>
      <c r="B23" s="99">
        <f>COUNTA('調整入力表③'!D385:D415)-COUNTIF('調整入力表③'!D385:D415,"-")-COUNTIF('調整入力表③'!D385:D415,"臨")</f>
        <v>0</v>
      </c>
      <c r="C23" s="100">
        <f>+'調整入力表③'!K417</f>
        <v>0</v>
      </c>
      <c r="D23" s="100">
        <f>+'調整入力表③'!L417</f>
        <v>0</v>
      </c>
      <c r="E23" s="100">
        <f>+'調整入力表③'!M417</f>
        <v>0</v>
      </c>
      <c r="F23" s="100">
        <f>+'調整入力表③'!N417</f>
        <v>0</v>
      </c>
      <c r="G23" s="100">
        <f>+'調整入力表③'!O417</f>
        <v>0</v>
      </c>
      <c r="H23" s="100">
        <f>+'調整入力表③'!P417</f>
        <v>0</v>
      </c>
      <c r="I23" s="100">
        <f>+'調整入力表③'!Q417</f>
        <v>0</v>
      </c>
      <c r="J23" s="100">
        <f>+'調整入力表③'!R417</f>
        <v>0</v>
      </c>
      <c r="K23" s="100">
        <f>+'調整入力表③'!S417</f>
        <v>0</v>
      </c>
      <c r="L23" s="100">
        <f>+'調整入力表③'!T417</f>
        <v>0</v>
      </c>
      <c r="M23" s="100">
        <f>+'調整入力表③'!U417</f>
        <v>0</v>
      </c>
      <c r="N23" s="100">
        <f>+'調整入力表③'!V417</f>
        <v>0</v>
      </c>
      <c r="O23" s="100">
        <f>+'調整入力表③'!W417</f>
        <v>0</v>
      </c>
      <c r="P23" s="100">
        <f>+'調整入力表③'!X417</f>
        <v>0</v>
      </c>
      <c r="Q23" s="100">
        <f>+'調整入力表③'!Y417</f>
        <v>0</v>
      </c>
      <c r="R23" s="100">
        <f>+'調整入力表③'!Z417</f>
        <v>0</v>
      </c>
      <c r="S23" s="100">
        <f>+'調整入力表③'!AA417</f>
        <v>0</v>
      </c>
      <c r="T23" s="100">
        <f>+'調整入力表③'!AB417</f>
        <v>0</v>
      </c>
      <c r="U23" s="100">
        <f>+'調整入力表③'!AC417</f>
        <v>0</v>
      </c>
      <c r="V23" s="100">
        <f>+'調整入力表③'!AD417</f>
        <v>0</v>
      </c>
      <c r="W23" s="100">
        <f>+'調整入力表③'!AE417</f>
        <v>0</v>
      </c>
      <c r="X23" s="100">
        <f>+'調整入力表③'!AF417</f>
        <v>0</v>
      </c>
      <c r="Y23" s="100">
        <f>'調整入力表③'!AH417</f>
        <v>0</v>
      </c>
      <c r="Z23" s="100">
        <f>'調整入力表③'!AG417</f>
        <v>0</v>
      </c>
      <c r="AA23" s="102">
        <f>+P23+SUM(Q23:Z23)</f>
        <v>0</v>
      </c>
      <c r="AB23" s="101">
        <f>'調整入力表③'!AI417</f>
        <v>0</v>
      </c>
      <c r="AC23" s="100">
        <f>+'調整入力表③'!AJ417</f>
        <v>0</v>
      </c>
      <c r="AD23" s="103"/>
    </row>
    <row r="24" spans="1:30" ht="19.5" customHeight="1">
      <c r="A24" s="98" t="s">
        <v>115</v>
      </c>
      <c r="B24" s="99">
        <f>COUNTA('調整入力表③'!D423:D453)-COUNTIF('調整入力表③'!D423:D453,"-")-COUNTIF('調整入力表③'!D423:D453,"臨")</f>
        <v>0</v>
      </c>
      <c r="C24" s="100">
        <f>+'調整入力表③'!K455</f>
        <v>0</v>
      </c>
      <c r="D24" s="100">
        <f>+'調整入力表③'!L455</f>
        <v>0</v>
      </c>
      <c r="E24" s="100">
        <f>+'調整入力表③'!M455</f>
        <v>0</v>
      </c>
      <c r="F24" s="100">
        <f>+'調整入力表③'!N455</f>
        <v>0</v>
      </c>
      <c r="G24" s="100">
        <f>+'調整入力表③'!O455</f>
        <v>0</v>
      </c>
      <c r="H24" s="100">
        <f>+'調整入力表③'!P455</f>
        <v>0</v>
      </c>
      <c r="I24" s="100">
        <f>+'調整入力表③'!Q455</f>
        <v>0</v>
      </c>
      <c r="J24" s="100">
        <f>+'調整入力表③'!R455</f>
        <v>0</v>
      </c>
      <c r="K24" s="100">
        <f>+'調整入力表③'!S455</f>
        <v>0</v>
      </c>
      <c r="L24" s="100">
        <f>+'調整入力表③'!T455</f>
        <v>0</v>
      </c>
      <c r="M24" s="100">
        <f>+'調整入力表③'!U455</f>
        <v>0</v>
      </c>
      <c r="N24" s="100">
        <f>+'調整入力表③'!V455</f>
        <v>0</v>
      </c>
      <c r="O24" s="100">
        <f>+'調整入力表③'!W455</f>
        <v>0</v>
      </c>
      <c r="P24" s="100">
        <f>+'調整入力表③'!X455</f>
        <v>0</v>
      </c>
      <c r="Q24" s="100">
        <f>+'調整入力表③'!Y455</f>
        <v>0</v>
      </c>
      <c r="R24" s="100">
        <f>+'調整入力表③'!Z455</f>
        <v>0</v>
      </c>
      <c r="S24" s="100">
        <f>+'調整入力表③'!AA455</f>
        <v>0</v>
      </c>
      <c r="T24" s="100">
        <f>+'調整入力表③'!AB455</f>
        <v>0</v>
      </c>
      <c r="U24" s="100">
        <f>+'調整入力表③'!AC455</f>
        <v>0</v>
      </c>
      <c r="V24" s="100">
        <f>+'調整入力表③'!AD455</f>
        <v>0</v>
      </c>
      <c r="W24" s="100">
        <f>+'調整入力表③'!AE455</f>
        <v>0</v>
      </c>
      <c r="X24" s="100">
        <f>+'調整入力表③'!AF455</f>
        <v>0</v>
      </c>
      <c r="Y24" s="100">
        <f>'調整入力表③'!AH455</f>
        <v>0</v>
      </c>
      <c r="Z24" s="100">
        <f>'調整入力表③'!AG455</f>
        <v>0</v>
      </c>
      <c r="AA24" s="102">
        <f>+P24+SUM(Q24:Z24)</f>
        <v>0</v>
      </c>
      <c r="AB24" s="101">
        <f>'調整入力表③'!AI455</f>
        <v>0</v>
      </c>
      <c r="AC24" s="100">
        <f>+'調整入力表③'!AJ455</f>
        <v>0</v>
      </c>
      <c r="AD24" s="103"/>
    </row>
    <row r="25" spans="1:30" ht="19.5" customHeight="1">
      <c r="A25" s="104" t="s">
        <v>29</v>
      </c>
      <c r="B25" s="531">
        <f aca="true" t="shared" si="5" ref="B25:Z25">SUM(B22:B24)</f>
        <v>0</v>
      </c>
      <c r="C25" s="481">
        <f t="shared" si="5"/>
        <v>0</v>
      </c>
      <c r="D25" s="481">
        <f t="shared" si="5"/>
        <v>0</v>
      </c>
      <c r="E25" s="481">
        <f t="shared" si="5"/>
        <v>0</v>
      </c>
      <c r="F25" s="481">
        <f t="shared" si="5"/>
        <v>0</v>
      </c>
      <c r="G25" s="481">
        <f t="shared" si="5"/>
        <v>0</v>
      </c>
      <c r="H25" s="481">
        <f t="shared" si="5"/>
        <v>0</v>
      </c>
      <c r="I25" s="481">
        <f t="shared" si="5"/>
        <v>0</v>
      </c>
      <c r="J25" s="481">
        <f t="shared" si="5"/>
        <v>0</v>
      </c>
      <c r="K25" s="481">
        <f t="shared" si="5"/>
        <v>0</v>
      </c>
      <c r="L25" s="481">
        <f t="shared" si="5"/>
        <v>0</v>
      </c>
      <c r="M25" s="481">
        <f t="shared" si="5"/>
        <v>0</v>
      </c>
      <c r="N25" s="481">
        <f t="shared" si="5"/>
        <v>0</v>
      </c>
      <c r="O25" s="481">
        <f t="shared" si="5"/>
        <v>0</v>
      </c>
      <c r="P25" s="481">
        <f t="shared" si="5"/>
        <v>0</v>
      </c>
      <c r="Q25" s="481">
        <f t="shared" si="5"/>
        <v>0</v>
      </c>
      <c r="R25" s="481">
        <f t="shared" si="5"/>
        <v>0</v>
      </c>
      <c r="S25" s="481">
        <f t="shared" si="5"/>
        <v>0</v>
      </c>
      <c r="T25" s="101">
        <f t="shared" si="5"/>
        <v>0</v>
      </c>
      <c r="U25" s="101">
        <f t="shared" si="5"/>
        <v>0</v>
      </c>
      <c r="V25" s="101">
        <f t="shared" si="5"/>
        <v>0</v>
      </c>
      <c r="W25" s="101">
        <f t="shared" si="5"/>
        <v>0</v>
      </c>
      <c r="X25" s="101">
        <f t="shared" si="5"/>
        <v>0</v>
      </c>
      <c r="Y25" s="481">
        <f t="shared" si="5"/>
        <v>0</v>
      </c>
      <c r="Z25" s="481">
        <f t="shared" si="5"/>
        <v>0</v>
      </c>
      <c r="AA25" s="484">
        <f>+P25+Q25+R25+S25+T26+Y25+Z25</f>
        <v>0</v>
      </c>
      <c r="AB25" s="481">
        <f>SUM(AB22:AB24)</f>
        <v>0</v>
      </c>
      <c r="AC25" s="481">
        <f>SUM(AC22:AC24)</f>
        <v>0</v>
      </c>
      <c r="AD25" s="477"/>
    </row>
    <row r="26" spans="1:30" ht="19.5" customHeight="1">
      <c r="A26" s="105" t="s">
        <v>24</v>
      </c>
      <c r="B26" s="531"/>
      <c r="C26" s="481"/>
      <c r="D26" s="481"/>
      <c r="E26" s="481"/>
      <c r="F26" s="481"/>
      <c r="G26" s="481"/>
      <c r="H26" s="481"/>
      <c r="I26" s="481"/>
      <c r="J26" s="481"/>
      <c r="K26" s="481"/>
      <c r="L26" s="481"/>
      <c r="M26" s="481"/>
      <c r="N26" s="481"/>
      <c r="O26" s="481"/>
      <c r="P26" s="481"/>
      <c r="Q26" s="481"/>
      <c r="R26" s="481"/>
      <c r="S26" s="481"/>
      <c r="T26" s="478">
        <f>+T25+U25+V25+W25+X25</f>
        <v>0</v>
      </c>
      <c r="U26" s="479"/>
      <c r="V26" s="479"/>
      <c r="W26" s="479"/>
      <c r="X26" s="480"/>
      <c r="Y26" s="481"/>
      <c r="Z26" s="481"/>
      <c r="AA26" s="489"/>
      <c r="AB26" s="481"/>
      <c r="AC26" s="481"/>
      <c r="AD26" s="477"/>
    </row>
    <row r="27" spans="1:30" ht="19.5" customHeight="1">
      <c r="A27" s="104" t="s">
        <v>23</v>
      </c>
      <c r="B27" s="531">
        <f aca="true" t="shared" si="6" ref="B27:Z27">+B20+B25</f>
        <v>0</v>
      </c>
      <c r="C27" s="481">
        <f t="shared" si="6"/>
        <v>0</v>
      </c>
      <c r="D27" s="481">
        <f t="shared" si="6"/>
        <v>0</v>
      </c>
      <c r="E27" s="481">
        <f t="shared" si="6"/>
        <v>0</v>
      </c>
      <c r="F27" s="481">
        <f t="shared" si="6"/>
        <v>0</v>
      </c>
      <c r="G27" s="481">
        <f t="shared" si="6"/>
        <v>0</v>
      </c>
      <c r="H27" s="481">
        <f t="shared" si="6"/>
        <v>0</v>
      </c>
      <c r="I27" s="481">
        <f t="shared" si="6"/>
        <v>0</v>
      </c>
      <c r="J27" s="481">
        <f t="shared" si="6"/>
        <v>0</v>
      </c>
      <c r="K27" s="481">
        <f t="shared" si="6"/>
        <v>0</v>
      </c>
      <c r="L27" s="481">
        <f t="shared" si="6"/>
        <v>0</v>
      </c>
      <c r="M27" s="481">
        <f t="shared" si="6"/>
        <v>0</v>
      </c>
      <c r="N27" s="128">
        <f t="shared" si="6"/>
        <v>0</v>
      </c>
      <c r="O27" s="128">
        <f t="shared" si="6"/>
        <v>0</v>
      </c>
      <c r="P27" s="481">
        <f t="shared" si="6"/>
        <v>0</v>
      </c>
      <c r="Q27" s="481">
        <f t="shared" si="6"/>
        <v>0</v>
      </c>
      <c r="R27" s="481">
        <f t="shared" si="6"/>
        <v>0</v>
      </c>
      <c r="S27" s="481">
        <f t="shared" si="6"/>
        <v>0</v>
      </c>
      <c r="T27" s="101">
        <f t="shared" si="6"/>
        <v>0</v>
      </c>
      <c r="U27" s="101">
        <f t="shared" si="6"/>
        <v>0</v>
      </c>
      <c r="V27" s="101">
        <f t="shared" si="6"/>
        <v>0</v>
      </c>
      <c r="W27" s="101">
        <f t="shared" si="6"/>
        <v>0</v>
      </c>
      <c r="X27" s="101">
        <f t="shared" si="6"/>
        <v>0</v>
      </c>
      <c r="Y27" s="481">
        <f t="shared" si="6"/>
        <v>0</v>
      </c>
      <c r="Z27" s="481">
        <f t="shared" si="6"/>
        <v>0</v>
      </c>
      <c r="AA27" s="484">
        <f>+P27+Q27+R27+S27+T28+Y27+Z27</f>
        <v>0</v>
      </c>
      <c r="AB27" s="481">
        <f>+AB20+AB25</f>
        <v>0</v>
      </c>
      <c r="AC27" s="481">
        <f>+AC20+AC25</f>
        <v>0</v>
      </c>
      <c r="AD27" s="477"/>
    </row>
    <row r="28" spans="1:30" ht="19.5" customHeight="1" thickBot="1">
      <c r="A28" s="106" t="s">
        <v>24</v>
      </c>
      <c r="B28" s="532"/>
      <c r="C28" s="483"/>
      <c r="D28" s="483"/>
      <c r="E28" s="483"/>
      <c r="F28" s="483"/>
      <c r="G28" s="483"/>
      <c r="H28" s="483"/>
      <c r="I28" s="483"/>
      <c r="J28" s="483"/>
      <c r="K28" s="483"/>
      <c r="L28" s="483"/>
      <c r="M28" s="483"/>
      <c r="N28" s="533">
        <f>+N27+O27</f>
        <v>0</v>
      </c>
      <c r="O28" s="534"/>
      <c r="P28" s="483"/>
      <c r="Q28" s="483"/>
      <c r="R28" s="483"/>
      <c r="S28" s="483"/>
      <c r="T28" s="486">
        <f>+T27+U27+V27+W27+X27</f>
        <v>0</v>
      </c>
      <c r="U28" s="487"/>
      <c r="V28" s="487"/>
      <c r="W28" s="487"/>
      <c r="X28" s="488"/>
      <c r="Y28" s="483"/>
      <c r="Z28" s="483"/>
      <c r="AA28" s="485"/>
      <c r="AB28" s="483"/>
      <c r="AC28" s="483"/>
      <c r="AD28" s="482"/>
    </row>
    <row r="29" spans="1:30" ht="20.25" customHeight="1">
      <c r="A29" s="243"/>
      <c r="B29" s="244"/>
      <c r="C29" s="245">
        <f>IF(C27&lt;C6,"不足","")</f>
      </c>
      <c r="D29" s="245">
        <f aca="true" t="shared" si="7" ref="D29:P29">IF(D27&lt;D6,"不足","")</f>
      </c>
      <c r="E29" s="245">
        <f t="shared" si="7"/>
      </c>
      <c r="F29" s="245">
        <f t="shared" si="7"/>
      </c>
      <c r="G29" s="245">
        <f t="shared" si="7"/>
      </c>
      <c r="H29" s="245">
        <f t="shared" si="7"/>
      </c>
      <c r="I29" s="245">
        <f t="shared" si="7"/>
      </c>
      <c r="J29" s="245">
        <f t="shared" si="7"/>
      </c>
      <c r="K29" s="245">
        <f t="shared" si="7"/>
      </c>
      <c r="L29" s="245">
        <f t="shared" si="7"/>
      </c>
      <c r="M29" s="245">
        <f>IF(M27&lt;M6,"不足","")</f>
      </c>
      <c r="N29" s="535">
        <f>IF(Z1&lt;5,IF(N28&lt;O6,"不足",""),IF(O27&lt;75,"不足",IF(N28&lt;110,"不足","")))</f>
      </c>
      <c r="O29" s="535"/>
      <c r="P29" s="245">
        <f>IF(P27&lt;P6,"不足","")</f>
      </c>
      <c r="Q29" s="246"/>
      <c r="R29" s="242"/>
      <c r="S29" s="242"/>
      <c r="T29" s="242"/>
      <c r="U29" s="242"/>
      <c r="V29" s="242"/>
      <c r="W29" s="242"/>
      <c r="X29" s="242"/>
      <c r="Y29" s="242"/>
      <c r="Z29" s="242"/>
      <c r="AA29" s="242"/>
      <c r="AB29" s="242"/>
      <c r="AC29" s="242"/>
      <c r="AD29" s="242"/>
    </row>
    <row r="30" spans="3:30" ht="9.75" customHeight="1">
      <c r="C30" s="240"/>
      <c r="D30" s="240"/>
      <c r="E30" s="240"/>
      <c r="F30" s="240"/>
      <c r="G30" s="240"/>
      <c r="H30" s="240"/>
      <c r="I30" s="240"/>
      <c r="J30" s="240"/>
      <c r="K30" s="241"/>
      <c r="L30" s="241"/>
      <c r="M30" s="241"/>
      <c r="N30" s="241"/>
      <c r="O30" s="241"/>
      <c r="P30" s="241"/>
      <c r="Q30" s="241"/>
      <c r="R30" s="241"/>
      <c r="S30" s="241"/>
      <c r="T30" s="241"/>
      <c r="U30" s="241"/>
      <c r="V30" s="241"/>
      <c r="W30" s="241"/>
      <c r="X30" s="241"/>
      <c r="Y30" s="241"/>
      <c r="Z30" s="241"/>
      <c r="AA30" s="241"/>
      <c r="AB30" s="241"/>
      <c r="AC30" s="241"/>
      <c r="AD30" s="241"/>
    </row>
    <row r="31" spans="1:30" ht="25.5" customHeight="1">
      <c r="A31" s="536" t="s">
        <v>357</v>
      </c>
      <c r="B31" s="536"/>
      <c r="C31" s="536"/>
      <c r="D31" s="536"/>
      <c r="E31" s="536"/>
      <c r="F31" s="536"/>
      <c r="G31" s="536"/>
      <c r="H31" s="536"/>
      <c r="I31" s="536"/>
      <c r="J31" s="536"/>
      <c r="K31" s="536"/>
      <c r="L31" s="536"/>
      <c r="M31" s="536"/>
      <c r="N31" s="536"/>
      <c r="O31" s="536"/>
      <c r="P31" s="536"/>
      <c r="Q31" s="536"/>
      <c r="R31" s="536"/>
      <c r="S31" s="536"/>
      <c r="T31" s="536"/>
      <c r="U31" s="536"/>
      <c r="V31" s="536"/>
      <c r="W31" s="536"/>
      <c r="X31" s="536"/>
      <c r="Y31" s="536"/>
      <c r="Z31" s="536"/>
      <c r="AA31" s="536"/>
      <c r="AB31" s="536"/>
      <c r="AC31" s="536"/>
      <c r="AD31" s="536"/>
    </row>
    <row r="32" spans="2:30" ht="13.5" customHeight="1">
      <c r="B32" s="241"/>
      <c r="C32" s="241"/>
      <c r="D32" s="241"/>
      <c r="E32" s="241"/>
      <c r="F32" s="241"/>
      <c r="G32" s="241"/>
      <c r="H32" s="241"/>
      <c r="I32" s="241"/>
      <c r="J32" s="241"/>
      <c r="K32" s="241"/>
      <c r="L32" s="241"/>
      <c r="M32" s="241"/>
      <c r="N32" s="241"/>
      <c r="O32" s="241"/>
      <c r="P32" s="241"/>
      <c r="Q32" s="241"/>
      <c r="R32" s="241"/>
      <c r="S32" s="241"/>
      <c r="T32" s="241"/>
      <c r="U32" s="241"/>
      <c r="V32" s="241"/>
      <c r="W32" s="241"/>
      <c r="X32" s="241"/>
      <c r="Y32" s="241"/>
      <c r="Z32" s="241"/>
      <c r="AA32" s="241"/>
      <c r="AB32" s="241"/>
      <c r="AC32" s="241"/>
      <c r="AD32" s="241"/>
    </row>
    <row r="35" ht="13.5">
      <c r="C35" s="130"/>
    </row>
  </sheetData>
  <sheetProtection sheet="1"/>
  <mergeCells count="164">
    <mergeCell ref="N29:O29"/>
    <mergeCell ref="A31:AD31"/>
    <mergeCell ref="T4:X4"/>
    <mergeCell ref="O3:O5"/>
    <mergeCell ref="P3:P5"/>
    <mergeCell ref="Q3:X3"/>
    <mergeCell ref="U5:U6"/>
    <mergeCell ref="X5:X6"/>
    <mergeCell ref="T5:T6"/>
    <mergeCell ref="N11:N12"/>
    <mergeCell ref="N18:N19"/>
    <mergeCell ref="N20:N21"/>
    <mergeCell ref="P20:P21"/>
    <mergeCell ref="I18:I19"/>
    <mergeCell ref="AA20:AA21"/>
    <mergeCell ref="Y20:Y21"/>
    <mergeCell ref="M18:M19"/>
    <mergeCell ref="Q20:Q21"/>
    <mergeCell ref="R20:R21"/>
    <mergeCell ref="P27:P28"/>
    <mergeCell ref="Q27:Q28"/>
    <mergeCell ref="N28:O28"/>
    <mergeCell ref="R27:R28"/>
    <mergeCell ref="M25:M26"/>
    <mergeCell ref="O20:O21"/>
    <mergeCell ref="M20:M21"/>
    <mergeCell ref="J27:J28"/>
    <mergeCell ref="K27:K28"/>
    <mergeCell ref="N25:N26"/>
    <mergeCell ref="M27:M28"/>
    <mergeCell ref="F27:F28"/>
    <mergeCell ref="L27:L28"/>
    <mergeCell ref="G27:G28"/>
    <mergeCell ref="H27:H28"/>
    <mergeCell ref="I27:I28"/>
    <mergeCell ref="L25:L26"/>
    <mergeCell ref="L20:L21"/>
    <mergeCell ref="B25:B26"/>
    <mergeCell ref="C25:C26"/>
    <mergeCell ref="D25:D26"/>
    <mergeCell ref="D20:D21"/>
    <mergeCell ref="E20:E21"/>
    <mergeCell ref="K20:K21"/>
    <mergeCell ref="K25:K26"/>
    <mergeCell ref="J25:J26"/>
    <mergeCell ref="D27:D28"/>
    <mergeCell ref="E27:E28"/>
    <mergeCell ref="J20:J21"/>
    <mergeCell ref="B27:B28"/>
    <mergeCell ref="C27:C28"/>
    <mergeCell ref="E25:E26"/>
    <mergeCell ref="F25:F26"/>
    <mergeCell ref="G25:G26"/>
    <mergeCell ref="H25:H26"/>
    <mergeCell ref="I25:I26"/>
    <mergeCell ref="H20:H21"/>
    <mergeCell ref="C18:C19"/>
    <mergeCell ref="D18:D19"/>
    <mergeCell ref="E18:E19"/>
    <mergeCell ref="G18:G19"/>
    <mergeCell ref="K11:K12"/>
    <mergeCell ref="L11:L12"/>
    <mergeCell ref="J18:J19"/>
    <mergeCell ref="K18:K19"/>
    <mergeCell ref="L18:L19"/>
    <mergeCell ref="H18:H19"/>
    <mergeCell ref="B20:B21"/>
    <mergeCell ref="C20:C21"/>
    <mergeCell ref="J11:J12"/>
    <mergeCell ref="E11:E12"/>
    <mergeCell ref="F20:F21"/>
    <mergeCell ref="I20:I21"/>
    <mergeCell ref="F18:F19"/>
    <mergeCell ref="B18:B19"/>
    <mergeCell ref="G20:G21"/>
    <mergeCell ref="B3:B6"/>
    <mergeCell ref="A3:A6"/>
    <mergeCell ref="M11:M12"/>
    <mergeCell ref="F11:F12"/>
    <mergeCell ref="G11:G12"/>
    <mergeCell ref="H11:H12"/>
    <mergeCell ref="I11:I12"/>
    <mergeCell ref="B11:B12"/>
    <mergeCell ref="C11:C12"/>
    <mergeCell ref="D11:D12"/>
    <mergeCell ref="C3:K3"/>
    <mergeCell ref="C4:C5"/>
    <mergeCell ref="D4:D5"/>
    <mergeCell ref="E4:E5"/>
    <mergeCell ref="F4:F5"/>
    <mergeCell ref="G4:G5"/>
    <mergeCell ref="H4:H5"/>
    <mergeCell ref="I4:I5"/>
    <mergeCell ref="J4:J5"/>
    <mergeCell ref="K4:K5"/>
    <mergeCell ref="L3:L5"/>
    <mergeCell ref="N6:O6"/>
    <mergeCell ref="N3:N5"/>
    <mergeCell ref="S4:S6"/>
    <mergeCell ref="M4:M5"/>
    <mergeCell ref="Q4:R4"/>
    <mergeCell ref="Q5:Q6"/>
    <mergeCell ref="R5:R6"/>
    <mergeCell ref="V5:V6"/>
    <mergeCell ref="S18:S19"/>
    <mergeCell ref="AA18:AA19"/>
    <mergeCell ref="AD3:AD6"/>
    <mergeCell ref="Y4:Y6"/>
    <mergeCell ref="Z4:Z6"/>
    <mergeCell ref="Y3:Z3"/>
    <mergeCell ref="AA3:AA5"/>
    <mergeCell ref="AB3:AB6"/>
    <mergeCell ref="AC3:AC6"/>
    <mergeCell ref="W5:W6"/>
    <mergeCell ref="T19:X19"/>
    <mergeCell ref="Z20:Z21"/>
    <mergeCell ref="Z18:Z19"/>
    <mergeCell ref="Y11:Y12"/>
    <mergeCell ref="AA25:AA26"/>
    <mergeCell ref="Y25:Y26"/>
    <mergeCell ref="T21:X21"/>
    <mergeCell ref="S20:S21"/>
    <mergeCell ref="Z27:Z28"/>
    <mergeCell ref="AA27:AA28"/>
    <mergeCell ref="Y27:Y28"/>
    <mergeCell ref="S27:S28"/>
    <mergeCell ref="T28:X28"/>
    <mergeCell ref="O25:O26"/>
    <mergeCell ref="AC27:AC28"/>
    <mergeCell ref="AC25:AC26"/>
    <mergeCell ref="AB27:AB28"/>
    <mergeCell ref="P25:P26"/>
    <mergeCell ref="Q25:Q26"/>
    <mergeCell ref="R25:R26"/>
    <mergeCell ref="Z25:Z26"/>
    <mergeCell ref="T26:X26"/>
    <mergeCell ref="S25:S26"/>
    <mergeCell ref="AB25:AB26"/>
    <mergeCell ref="AB11:AB12"/>
    <mergeCell ref="AD27:AD28"/>
    <mergeCell ref="AD25:AD26"/>
    <mergeCell ref="AD11:AD12"/>
    <mergeCell ref="AC18:AC19"/>
    <mergeCell ref="Y18:Y19"/>
    <mergeCell ref="AB20:AB21"/>
    <mergeCell ref="AC20:AC21"/>
    <mergeCell ref="AC11:AC12"/>
    <mergeCell ref="AB18:AB19"/>
    <mergeCell ref="Z11:Z12"/>
    <mergeCell ref="AA11:AA12"/>
    <mergeCell ref="O11:O12"/>
    <mergeCell ref="R11:R12"/>
    <mergeCell ref="P11:P12"/>
    <mergeCell ref="Q11:Q12"/>
    <mergeCell ref="N1:U1"/>
    <mergeCell ref="AB1:AD1"/>
    <mergeCell ref="AD20:AD21"/>
    <mergeCell ref="T12:X12"/>
    <mergeCell ref="O18:O19"/>
    <mergeCell ref="P18:P19"/>
    <mergeCell ref="Q18:Q19"/>
    <mergeCell ref="S11:S12"/>
    <mergeCell ref="R18:R19"/>
    <mergeCell ref="AD18:AD19"/>
  </mergeCells>
  <printOptions horizontalCentered="1"/>
  <pageMargins left="0.5905511811023623" right="0.5905511811023623" top="0.7874015748031497" bottom="0.7874015748031497" header="0.5118110236220472" footer="0.5118110236220472"/>
  <pageSetup fitToHeight="1" fitToWidth="1" horizontalDpi="360" verticalDpi="36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H17時間割作成（小学校用）</dc:title>
  <dc:subject/>
  <dc:creator>西部教育事務所</dc:creator>
  <cp:keywords/>
  <dc:description/>
  <cp:lastModifiedBy>Y.Shimizu</cp:lastModifiedBy>
  <cp:lastPrinted>2009-12-23T15:38:40Z</cp:lastPrinted>
  <dcterms:created xsi:type="dcterms:W3CDTF">2001-12-04T04:24:29Z</dcterms:created>
  <dcterms:modified xsi:type="dcterms:W3CDTF">2009-12-23T15:39:46Z</dcterms:modified>
  <cp:category/>
  <cp:version/>
  <cp:contentType/>
  <cp:contentStatus/>
</cp:coreProperties>
</file>