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50\soumu\財政係\決算カード・財政状況資料集\財政状況資料集\R4年度決算\【財政状況資料集】_392090_土佐清水市_202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P23" i="12"/>
  <c r="AA23" i="12"/>
  <c r="V23" i="12"/>
  <c r="Q23" i="12"/>
  <c r="AU63" i="12"/>
  <c r="AP63" i="12"/>
  <c r="CR102" i="12"/>
  <c r="AA75" i="12" l="1"/>
  <c r="AA74" i="12"/>
  <c r="AA72" i="12"/>
  <c r="AA71" i="12"/>
  <c r="AA69" i="12"/>
  <c r="AA33" i="12"/>
  <c r="AA32" i="12"/>
  <c r="AA31" i="12"/>
  <c r="AA30" i="12"/>
  <c r="AA29" i="12"/>
  <c r="AA28" i="12"/>
  <c r="AA7" i="12"/>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<sst xmlns="http://schemas.openxmlformats.org/spreadsheetml/2006/main" count="1128" uniqueCount="603">
  <si>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</si>
  <si>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</si>
  <si>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</si>
  <si>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</si>
  <si>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</si>
  <si>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</si>
  <si>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</si>
  <si>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</si>
  <si>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</si>
  <si>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</si>
  <si>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</si>
  <si>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</si>
  <si>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</si>
  <si>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</si>
  <si>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</si>
  <si>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</si>
  <si>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</si>
  <si>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</si>
  <si>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</si>
  <si>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</si>
  <si>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</si>
  <si>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</si>
  <si>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</si>
  <si>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</si>
  <si>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</si>
  <si>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</si>
  <si>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</si>
  <si>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</si>
  <si>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</si>
  <si>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</si>
  <si>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</si>
  <si>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</si>
  <si>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</si>
  <si>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</si>
  <si>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</si>
  <si>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</si>
  <si>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</si>
  <si>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</si>
  <si>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</si>
  <si>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</si>
  <si>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</si>
  <si>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</si>
  <si>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</si>
  <si>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</si>
  <si>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</si>
  <si>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</si>
  <si>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</si>
  <si>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</si>
  <si>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</si>
  <si>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</si>
  <si>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</si>
  <si>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</si>
  <si>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</si>
  <si>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</si>
  <si>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</si>
  <si>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</si>
  <si>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</si>
  <si>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</si>
  <si>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</si>
  <si>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</si>
  <si>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</si>
  <si>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</si>
  <si>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</si>
  <si>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</si>
  <si>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</si>
  <si>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</si>
  <si>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</si>
  <si>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</si>
  <si>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</si>
  <si>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</si>
  <si>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</si>
  <si>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</si>
  <si>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</si>
  <si>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</si>
  <si>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</si>
  <si>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</si>
  <si>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</si>
  <si>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</si>
  <si>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</si>
  <si>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</si>
  <si>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</si>
  <si>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</si>
  <si>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</si>
  <si>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</si>
  <si>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</si>
  <si>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</si>
  <si>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</si>
  <si>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</si>
  <si>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</si>
  <si>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</si>
  <si>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</si>
  <si>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</si>
  <si>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</si>
  <si>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</si>
  <si>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</si>
  <si>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</si>
  <si>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</si>
  <si>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</si>
  <si>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</si>
  <si>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</si>
  <si>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土佐清水市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</si>
  <si>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</si>
  <si>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</si>
  <si>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</si>
  <si>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</si>
  <si>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</si>
  <si>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</si>
  <si>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</si>
  <si>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</si>
  <si>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</si>
  <si>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</si>
  <si>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</si>
  <si>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</si>
  <si>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</si>
  <si>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</si>
  <si>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</si>
  <si>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</si>
  <si>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</si>
  <si>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</si>
  <si>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</si>
  <si>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</si>
  <si>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</si>
  <si>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</si>
  <si>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</si>
  <si>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</si>
  <si>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</si>
  <si>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</si>
  <si>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</si>
  <si>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</si>
  <si>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</si>
  <si>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</si>
  <si>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</si>
  <si>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</si>
  <si>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</si>
  <si>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</si>
  <si>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</si>
  <si>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</si>
  <si>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</si>
  <si>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</si>
  <si>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</si>
  <si>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</si>
  <si>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</si>
  <si>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</si>
  <si>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</si>
  <si>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</si>
  <si>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</si>
  <si>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</si>
  <si>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</si>
  <si>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</si>
  <si>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</si>
  <si>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</si>
  <si>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</si>
  <si>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</si>
  <si>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</si>
  <si>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</si>
  <si>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</si>
  <si>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</si>
  <si>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</si>
  <si>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</si>
  <si>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</si>
  <si>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</si>
  <si>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</si>
  <si>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</si>
  <si>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</si>
  <si>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</si>
  <si>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</si>
  <si>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</si>
  <si>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</si>
  <si>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</si>
  <si>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</si>
  <si>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</si>
  <si>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</si>
  <si>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</si>
  <si>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</si>
  <si>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</si>
  <si>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</si>
  <si>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</si>
  <si>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</si>
  <si>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</si>
  <si>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</si>
  <si>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</si>
  <si>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</si>
  <si>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</si>
  <si>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</si>
  <si>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</si>
  <si>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</si>
  <si>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</si>
  <si>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</si>
  <si>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</si>
  <si>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</si>
  <si>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</si>
  <si>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</si>
  <si>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</si>
  <si>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</si>
  <si>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</si>
  <si>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</si>
  <si>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</si>
  <si>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</si>
  <si>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</si>
  <si>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</si>
  <si>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</si>
  <si>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</si>
  <si>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</si>
  <si>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</si>
  <si>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</si>
  <si>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</si>
  <si>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</si>
  <si>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</si>
  <si>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</si>
  <si>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</si>
  <si>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</si>
  <si>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</si>
  <si>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</si>
  <si>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</si>
  <si>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</si>
  <si>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</si>
  <si>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</si>
  <si>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</si>
  <si>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</si>
  <si>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高知県土佐清水市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</si>
  <si>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</si>
  <si>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</si>
  <si>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</si>
  <si>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</si>
  <si>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</si>
  <si>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</si>
  <si>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</si>
  <si>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</si>
  <si>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</si>
  <si>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</si>
  <si>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</si>
  <si>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</si>
  <si>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</si>
  <si>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</si>
  <si>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</si>
  <si>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</si>
  <si>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</si>
  <si>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</si>
  <si>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</si>
  <si>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</si>
  <si>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</si>
  <si>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</si>
  <si>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</si>
  <si>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</si>
  <si>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</si>
  <si>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</si>
  <si>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</si>
  <si>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</si>
  <si>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</si>
  <si>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</si>
  <si>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</si>
  <si>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</si>
  <si>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</si>
  <si>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</si>
  <si>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</si>
  <si>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</si>
  <si>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</si>
  <si>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</si>
  <si>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</si>
  <si>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</si>
  <si>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</si>
  <si>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</si>
  <si>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</si>
  <si>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</si>
  <si>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</si>
  <si>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</si>
  <si>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</si>
  <si>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</si>
  <si>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</si>
  <si>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</si>
  <si>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</si>
  <si>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</si>
  <si>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</si>
  <si>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</si>
  <si>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</si>
  <si>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</si>
  <si>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</si>
  <si>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</si>
  <si>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</si>
  <si>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</si>
  <si>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</si>
  <si>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</si>
  <si>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</si>
  <si>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</si>
  <si>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</si>
  <si>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</si>
  <si>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</si>
  <si>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</si>
  <si>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</si>
  <si>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</si>
  <si>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</si>
  <si>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</si>
  <si>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</si>
  <si>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</si>
  <si>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</si>
  <si>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</si>
  <si>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</si>
  <si>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</si>
  <si>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</si>
  <si>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</si>
  <si>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</si>
  <si>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</si>
  <si>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</si>
  <si>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</si>
  <si>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</si>
  <si>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</si>
  <si>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</si>
  <si>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</si>
  <si>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</si>
  <si>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</si>
  <si>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</si>
  <si>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</si>
  <si>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</si>
  <si>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</si>
  <si>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</si>
  <si>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</si>
  <si>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</si>
  <si>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</si>
  <si>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</si>
  <si>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</si>
  <si>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</si>
  <si>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</si>
  <si>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</si>
  <si>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</si>
  <si>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</si>
  <si>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</si>
  <si>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</si>
  <si>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</si>
  <si>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</si>
  <si>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</si>
  <si>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</si>
  <si>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</si>
  <si>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</si>
  <si>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</si>
  <si>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</si>
  <si>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</si>
  <si>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</si>
  <si>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</si>
  <si>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</si>
  <si>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</si>
  <si>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</si>
  <si>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</si>
  <si>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</si>
  <si>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</si>
  <si>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</si>
  <si>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</si>
  <si>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</si>
  <si>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</si>
  <si>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</si>
  <si>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</si>
  <si>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</si>
  <si>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</si>
  <si>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</si>
  <si>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</si>
  <si>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</si>
  <si>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</si>
  <si>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</si>
  <si>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</si>
  <si>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</si>
  <si>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</si>
  <si>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</si>
  <si>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</si>
  <si>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</si>
  <si>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</si>
  <si>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</si>
  <si>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</si>
  <si>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</si>
  <si>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</si>
  <si>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</si>
  <si>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</si>
  <si>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</si>
  <si>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</si>
  <si>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</si>
  <si>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高知県土佐清水市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</si>
  <si>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</si>
  <si>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</si>
  <si>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</si>
  <si>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</si>
  <si>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</si>
  <si>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</si>
  <si>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</si>
  <si>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</si>
  <si>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</si>
  <si>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</si>
  <si>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</si>
  <si>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</si>
  <si>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</si>
  <si>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</si>
  <si>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</si>
  <si>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</si>
  <si>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</si>
  <si>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</si>
  <si>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</si>
  <si>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</si>
  <si>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</si>
  <si>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</si>
  <si>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</si>
  <si>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</si>
  <si>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</si>
  <si>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</si>
  <si>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</si>
  <si>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</si>
  <si>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</si>
  <si>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</si>
  <si>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</si>
  <si>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</si>
  <si>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</si>
  <si>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</si>
  <si>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</si>
  <si>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</si>
  <si>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</si>
  <si>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特別養護老人ホームしおさい特別会計</t>
    <phoneticPr fontId="5"/>
  </si>
  <si>
    <t>-</t>
    <phoneticPr fontId="5"/>
  </si>
  <si>
    <t>土佐清水市水道事業会計</t>
    <phoneticPr fontId="5"/>
  </si>
  <si>
    <t>法適用企業</t>
    <phoneticPr fontId="5"/>
  </si>
  <si>
    <t>再生可能エネルギー事業特別会計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</si>
  <si>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</si>
  <si>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</si>
  <si>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</si>
  <si>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</si>
  <si>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</si>
  <si>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</si>
  <si>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</si>
  <si>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</si>
  <si>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</si>
  <si>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</si>
  <si>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</si>
  <si>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</si>
  <si>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</si>
  <si>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</si>
  <si>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</si>
  <si>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</si>
  <si>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</si>
  <si>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</si>
  <si>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</si>
  <si>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</si>
  <si>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</si>
  <si>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</si>
  <si>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</si>
  <si>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</si>
  <si>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</si>
  <si>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</si>
  <si>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</si>
  <si>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</si>
  <si>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</si>
  <si>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</si>
  <si>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</si>
  <si>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</si>
  <si>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</si>
  <si>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</si>
  <si>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</si>
  <si>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</si>
  <si>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</si>
  <si>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</si>
  <si>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</si>
  <si>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</si>
  <si>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</si>
  <si>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</si>
  <si>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</si>
  <si>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</si>
  <si>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</si>
  <si>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</si>
  <si>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</si>
  <si>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</si>
  <si>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</si>
  <si>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</si>
  <si>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</si>
  <si>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</si>
  <si>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</si>
  <si>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</si>
  <si>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</si>
  <si>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</si>
  <si>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</si>
  <si>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</si>
  <si>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</si>
  <si>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</si>
  <si>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</si>
  <si>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</si>
  <si>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土佐清水市水道事業会計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</si>
  <si>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</si>
  <si>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</si>
  <si>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</si>
  <si>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</si>
  <si>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</si>
  <si>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</si>
  <si>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</si>
  <si>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</si>
  <si>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</si>
  <si>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</si>
  <si>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</si>
  <si>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</si>
  <si>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</si>
  <si>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</si>
  <si>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</si>
  <si>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</si>
  <si>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</si>
  <si>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</si>
  <si>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</si>
  <si>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</si>
  <si>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</si>
  <si>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</si>
  <si>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</si>
  <si>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</si>
  <si>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</si>
  <si>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</si>
  <si>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</si>
  <si>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</si>
  <si>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</si>
  <si>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</si>
  <si>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</si>
  <si>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</si>
  <si>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</si>
  <si>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</si>
  <si>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</si>
  <si>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</si>
  <si>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</si>
  <si>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</si>
  <si>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</si>
  <si>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</si>
  <si>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</si>
  <si>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</si>
  <si>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</si>
  <si>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</si>
  <si>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</si>
  <si>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</si>
  <si>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</si>
  <si>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</si>
  <si>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</si>
  <si>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</si>
  <si>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</si>
  <si>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</si>
  <si>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</si>
  <si>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</si>
  <si>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</si>
  <si>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</si>
  <si>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</si>
  <si>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</si>
  <si>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</si>
  <si>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</si>
  <si>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</si>
  <si>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</si>
  <si>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</si>
  <si>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</si>
  <si>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</si>
  <si>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</si>
  <si>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</si>
  <si>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</si>
  <si>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</si>
  <si>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</si>
  <si>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</si>
  <si>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</si>
  <si>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</si>
  <si>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</si>
  <si>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</si>
  <si>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</si>
  <si>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</si>
  <si>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</si>
  <si>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</si>
  <si>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</si>
  <si>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</si>
  <si>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</si>
  <si>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</si>
  <si>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</si>
  <si>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</si>
  <si>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</si>
  <si>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</si>
  <si>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</si>
  <si>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</si>
  <si>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</si>
  <si>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</si>
  <si>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2.20</t>
  </si>
  <si>
    <t>▲ 0.44</t>
  </si>
  <si>
    <t>土佐清水市水道事業会計</t>
  </si>
  <si>
    <t>一般会計</t>
  </si>
  <si>
    <t>介護保険特別会計</t>
  </si>
  <si>
    <t>国民健康保険事業特別会計</t>
  </si>
  <si>
    <t>▲ 0.78</t>
  </si>
  <si>
    <t>再生可能エネルギー事業特別会計</t>
  </si>
  <si>
    <t>後期高齢者医療特別会計</t>
  </si>
  <si>
    <t>特別養護老人ホームしおさい特別会計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</si>
  <si>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</si>
  <si>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</si>
  <si>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</si>
  <si>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</si>
  <si>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</si>
  <si>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</si>
  <si>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</si>
  <si>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</si>
  <si>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</si>
  <si>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幡多広域市町村圏事務組合　一般会計</t>
    <rPh sb="0" eb="2">
      <t>ハタ</t>
    </rPh>
    <rPh sb="2" eb="4">
      <t>コウイキ</t>
    </rPh>
    <rPh sb="4" eb="7">
      <t>シチョウソン</t>
    </rPh>
    <rPh sb="7" eb="8">
      <t>ケン</t>
    </rPh>
    <rPh sb="8" eb="10">
      <t>ジム</t>
    </rPh>
    <rPh sb="10" eb="12">
      <t>クミアイ</t>
    </rPh>
    <rPh sb="13" eb="15">
      <t>イッパン</t>
    </rPh>
    <rPh sb="15" eb="17">
      <t>カイケイ</t>
    </rPh>
    <phoneticPr fontId="38"/>
  </si>
  <si>
    <t>幡多広域市町村圏事務組合　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38"/>
  </si>
  <si>
    <t>幡多広域市町村圏事務組合　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38"/>
  </si>
  <si>
    <t>こうち人づくり広域連合　一般会計</t>
    <rPh sb="3" eb="4">
      <t>ヒト</t>
    </rPh>
    <rPh sb="7" eb="9">
      <t>コウイキ</t>
    </rPh>
    <rPh sb="9" eb="11">
      <t>レンゴウ</t>
    </rPh>
    <rPh sb="12" eb="14">
      <t>イッパン</t>
    </rPh>
    <rPh sb="14" eb="16">
      <t>カイケイ</t>
    </rPh>
    <phoneticPr fontId="38"/>
  </si>
  <si>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38"/>
  </si>
  <si>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8"/>
  </si>
  <si>
    <t>高知県後期高齢者医療広域連合　　</t>
    <rPh sb="0" eb="3">
      <t>コウチケン</t>
    </rPh>
    <rPh sb="3" eb="5">
      <t>コウキ</t>
    </rPh>
    <rPh sb="5" eb="8">
      <t>コウレイシャ</t>
    </rPh>
    <rPh sb="8" eb="10">
      <t>イリョウ</t>
    </rPh>
    <rPh sb="10" eb="12">
      <t>コウイキ</t>
    </rPh>
    <rPh sb="12" eb="14">
      <t>レンゴウ</t>
    </rPh>
    <phoneticPr fontId="38"/>
  </si>
  <si>
    <t>高知県後期高齢者医療広域連合　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8"/>
  </si>
  <si>
    <t>土佐清水食品株式会社</t>
    <rPh sb="4" eb="6">
      <t>ショクヒン</t>
    </rPh>
    <phoneticPr fontId="6"/>
  </si>
  <si>
    <t>ふるさと元気基金</t>
  </si>
  <si>
    <t>地域福祉基金</t>
  </si>
  <si>
    <t>施設等整備基金</t>
  </si>
  <si>
    <t>国際交流基金</t>
  </si>
  <si>
    <t>森林環境整備促進基金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</si>
</sst>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rgb="FF006100"/>
      <name val="ＭＳ 明朝"/>
      <family val="2"/>
      <charset val="128"/>
    </font>
    <font>
      <sz val="14"/>
      <color indexed="8"/>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9" fillId="0" borderId="116" xfId="14"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D003-4063-8AED-505195E0F9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160207</c:v>
                </c:pt>
                <c:pt idx="1">
                  <c:v>103202</c:v>
                </c:pt>
                <c:pt idx="2">
                  <c:v>190923</c:v>
                </c:pt>
                <c:pt idx="3">
                  <c:v>188399</c:v>
                </c:pt>
                <c:pt idx="4">
                  <c:v>127410</c:v>
                </c:pt>
              </c:numCache>
            </c:numRef>
          </c:val>
          <c:smooth val="0"/>
          <c:extLst>
            <c:ext xmlns:c16="http://schemas.microsoft.com/office/drawing/2014/chart" uri="{C3380CC4-5D6E-409C-BE32-E72D297353CC}">
              <c16:uniqueId val="{00000001-D003-4063-8AED-505195E0F9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1.79</c:v>
                </c:pt>
                <c:pt idx="1">
                  <c:v>2.2000000000000002</c:v>
                </c:pt>
                <c:pt idx="2">
                  <c:v>2.86</c:v>
                </c:pt>
                <c:pt idx="3">
                  <c:v>5.49</c:v>
                </c:pt>
                <c:pt idx="4">
                  <c:v>4.5599999999999996</c:v>
                </c:pt>
              </c:numCache>
            </c:numRef>
          </c:val>
          <c:extLst>
            <c:ext xmlns:c16="http://schemas.microsoft.com/office/drawing/2014/chart" uri="{C3380CC4-5D6E-409C-BE32-E72D297353CC}">
              <c16:uniqueId val="{00000000-5A95-41E0-B7E6-B0929EAE35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18.100000000000001</c:v>
                </c:pt>
                <c:pt idx="1">
                  <c:v>17.14</c:v>
                </c:pt>
                <c:pt idx="2">
                  <c:v>17.68</c:v>
                </c:pt>
                <c:pt idx="3">
                  <c:v>17.91</c:v>
                </c:pt>
                <c:pt idx="4">
                  <c:v>21.56</c:v>
                </c:pt>
              </c:numCache>
            </c:numRef>
          </c:val>
          <c:extLst>
            <c:ext xmlns:c16="http://schemas.microsoft.com/office/drawing/2014/chart" uri="{C3380CC4-5D6E-409C-BE32-E72D297353CC}">
              <c16:uniqueId val="{00000001-5A95-41E0-B7E6-B0929EAE35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-2.2000000000000002</c:v>
                </c:pt>
                <c:pt idx="1">
                  <c:v>-0.44</c:v>
                </c:pt>
                <c:pt idx="2">
                  <c:v>1.81</c:v>
                </c:pt>
                <c:pt idx="3">
                  <c:v>4.24</c:v>
                </c:pt>
                <c:pt idx="4">
                  <c:v>1.79</c:v>
                </c:pt>
              </c:numCache>
            </c:numRef>
          </c:val>
          <c:smooth val="0"/>
          <c:extLst>
            <c:ext xmlns:c16="http://schemas.microsoft.com/office/drawing/2014/chart" uri="{C3380CC4-5D6E-409C-BE32-E72D297353CC}">
              <c16:uniqueId val="{00000002-5A95-41E0-B7E6-B0929EAE35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0.05</c:v>
                </c:pt>
                <c:pt idx="2">
                  <c:v>#N/A</c:v>
                </c:pt>
                <c:pt idx="3">
                  <c:v>0.14000000000000001</c:v>
                </c:pt>
                <c:pt idx="4">
                  <c:v>0</c:v>
                </c:pt>
                <c:pt idx="5">
                  <c:v>0</c:v>
                </c:pt>
                <c:pt idx="6">
                  <c:v>0</c:v>
                </c:pt>
                <c:pt idx="7">
                  <c:v>0</c:v>
                </c:pt>
                <c:pt idx="8">
                  <c:v>0</c:v>
                </c:pt>
                <c:pt idx="9">
                  <c:v>0</c:v>
                </c:pt>
              </c:numCache>
            </c:numRef>
          </c:val>
          <c:extLst>
            <c:ext xmlns:c16="http://schemas.microsoft.com/office/drawing/2014/chart" uri="{C3380CC4-5D6E-409C-BE32-E72D297353CC}">
              <c16:uniqueId val="{00000000-F58B-4734-A3C8-8814F0B083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8B-4734-A3C8-8814F0B083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58B-4734-A3C8-8814F0B083D3}"/>
            </c:ext>
          </c:extLst>
        </c:ser>
        <c:ser>
          <c:idx val="3"/>
          <c:order val="3"/>
          <c:tx>
            <c:strRef>
              <c:f>データシート!$A$30</c:f>
              <c:strCache>
                <c:ptCount val="1"/>
                <c:pt idx="0">
                  <c:v>特別養護老人ホームしおさい特別会計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58B-4734-A3C8-8814F0B083D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0.14000000000000001</c:v>
                </c:pt>
                <c:pt idx="4">
                  <c:v>#N/A</c:v>
                </c:pt>
                <c:pt idx="5">
                  <c:v>0.1</c:v>
                </c:pt>
                <c:pt idx="6">
                  <c:v>#N/A</c:v>
                </c:pt>
                <c:pt idx="7">
                  <c:v>0.1</c:v>
                </c:pt>
                <c:pt idx="8">
                  <c:v>#N/A</c:v>
                </c:pt>
                <c:pt idx="9">
                  <c:v>0.11</c:v>
                </c:pt>
              </c:numCache>
            </c:numRef>
          </c:val>
          <c:extLst>
            <c:ext xmlns:c16="http://schemas.microsoft.com/office/drawing/2014/chart" uri="{C3380CC4-5D6E-409C-BE32-E72D297353CC}">
              <c16:uniqueId val="{00000004-F58B-4734-A3C8-8814F0B083D3}"/>
            </c:ext>
          </c:extLst>
        </c:ser>
        <c:ser>
          <c:idx val="5"/>
          <c:order val="5"/>
          <c:tx>
            <c:strRef>
              <c:f>データシート!$A$32</c:f>
              <c:strCache>
                <c:ptCount val="1"/>
                <c:pt idx="0">
                  <c:v>再生可能エネルギー事業特別会計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0.22</c:v>
                </c:pt>
                <c:pt idx="2">
                  <c:v>#N/A</c:v>
                </c:pt>
                <c:pt idx="3">
                  <c:v>0.23</c:v>
                </c:pt>
                <c:pt idx="4">
                  <c:v>#N/A</c:v>
                </c:pt>
                <c:pt idx="5">
                  <c:v>0.38</c:v>
                </c:pt>
                <c:pt idx="6">
                  <c:v>#N/A</c:v>
                </c:pt>
                <c:pt idx="7">
                  <c:v>0.23</c:v>
                </c:pt>
                <c:pt idx="8">
                  <c:v>#N/A</c:v>
                </c:pt>
                <c:pt idx="9">
                  <c:v>0.13</c:v>
                </c:pt>
              </c:numCache>
            </c:numRef>
          </c:val>
          <c:extLst>
            <c:ext xmlns:c16="http://schemas.microsoft.com/office/drawing/2014/chart" uri="{C3380CC4-5D6E-409C-BE32-E72D297353CC}">
              <c16:uniqueId val="{00000005-F58B-4734-A3C8-8814F0B083D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0.05</c:v>
                </c:pt>
                <c:pt idx="2">
                  <c:v>0.78</c:v>
                </c:pt>
                <c:pt idx="3">
                  <c:v>#N/A</c:v>
                </c:pt>
                <c:pt idx="4">
                  <c:v>#N/A</c:v>
                </c:pt>
                <c:pt idx="5">
                  <c:v>0.12</c:v>
                </c:pt>
                <c:pt idx="6">
                  <c:v>#N/A</c:v>
                </c:pt>
                <c:pt idx="7">
                  <c:v>0.72</c:v>
                </c:pt>
                <c:pt idx="8">
                  <c:v>#N/A</c:v>
                </c:pt>
                <c:pt idx="9">
                  <c:v>1.53</c:v>
                </c:pt>
              </c:numCache>
            </c:numRef>
          </c:val>
          <c:extLst>
            <c:ext xmlns:c16="http://schemas.microsoft.com/office/drawing/2014/chart" uri="{C3380CC4-5D6E-409C-BE32-E72D297353CC}">
              <c16:uniqueId val="{00000006-F58B-4734-A3C8-8814F0B083D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c:v>
                </c:pt>
                <c:pt idx="2">
                  <c:v>#N/A</c:v>
                </c:pt>
                <c:pt idx="3">
                  <c:v>2.02</c:v>
                </c:pt>
                <c:pt idx="4">
                  <c:v>#N/A</c:v>
                </c:pt>
                <c:pt idx="5">
                  <c:v>1.1299999999999999</c:v>
                </c:pt>
                <c:pt idx="6">
                  <c:v>#N/A</c:v>
                </c:pt>
                <c:pt idx="7">
                  <c:v>1.82</c:v>
                </c:pt>
                <c:pt idx="8">
                  <c:v>#N/A</c:v>
                </c:pt>
                <c:pt idx="9">
                  <c:v>3.6</c:v>
                </c:pt>
              </c:numCache>
            </c:numRef>
          </c:val>
          <c:extLst>
            <c:ext xmlns:c16="http://schemas.microsoft.com/office/drawing/2014/chart" uri="{C3380CC4-5D6E-409C-BE32-E72D297353CC}">
              <c16:uniqueId val="{00000007-F58B-4734-A3C8-8814F0B083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1.79</c:v>
                </c:pt>
                <c:pt idx="2">
                  <c:v>#N/A</c:v>
                </c:pt>
                <c:pt idx="3">
                  <c:v>2.19</c:v>
                </c:pt>
                <c:pt idx="4">
                  <c:v>#N/A</c:v>
                </c:pt>
                <c:pt idx="5">
                  <c:v>2.85</c:v>
                </c:pt>
                <c:pt idx="6">
                  <c:v>#N/A</c:v>
                </c:pt>
                <c:pt idx="7">
                  <c:v>5.48</c:v>
                </c:pt>
                <c:pt idx="8">
                  <c:v>#N/A</c:v>
                </c:pt>
                <c:pt idx="9">
                  <c:v>4.55</c:v>
                </c:pt>
              </c:numCache>
            </c:numRef>
          </c:val>
          <c:extLst>
            <c:ext xmlns:c16="http://schemas.microsoft.com/office/drawing/2014/chart" uri="{C3380CC4-5D6E-409C-BE32-E72D297353CC}">
              <c16:uniqueId val="{00000008-F58B-4734-A3C8-8814F0B083D3}"/>
            </c:ext>
          </c:extLst>
        </c:ser>
        <c:ser>
          <c:idx val="9"/>
          <c:order val="9"/>
          <c:tx>
            <c:strRef>
              <c:f>データシート!$A$36</c:f>
              <c:strCache>
                <c:ptCount val="1"/>
                <c:pt idx="0">
                  <c:v>土佐清水市水道事業会計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7.39</c:v>
                </c:pt>
                <c:pt idx="2">
                  <c:v>#N/A</c:v>
                </c:pt>
                <c:pt idx="3">
                  <c:v>9.52</c:v>
                </c:pt>
                <c:pt idx="4">
                  <c:v>#N/A</c:v>
                </c:pt>
                <c:pt idx="5">
                  <c:v>8.2200000000000006</c:v>
                </c:pt>
                <c:pt idx="6">
                  <c:v>#N/A</c:v>
                </c:pt>
                <c:pt idx="7">
                  <c:v>7.82</c:v>
                </c:pt>
                <c:pt idx="8">
                  <c:v>#N/A</c:v>
                </c:pt>
                <c:pt idx="9">
                  <c:v>8.1199999999999992</c:v>
                </c:pt>
              </c:numCache>
            </c:numRef>
          </c:val>
          <c:extLst>
            <c:ext xmlns:c16="http://schemas.microsoft.com/office/drawing/2014/chart" uri="{C3380CC4-5D6E-409C-BE32-E72D297353CC}">
              <c16:uniqueId val="{00000009-F58B-4734-A3C8-8814F0B083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879</c:v>
                </c:pt>
                <c:pt idx="5">
                  <c:v>890</c:v>
                </c:pt>
                <c:pt idx="8">
                  <c:v>897</c:v>
                </c:pt>
                <c:pt idx="11">
                  <c:v>970</c:v>
                </c:pt>
                <c:pt idx="14">
                  <c:v>984</c:v>
                </c:pt>
              </c:numCache>
            </c:numRef>
          </c:val>
          <c:extLst>
            <c:ext xmlns:c16="http://schemas.microsoft.com/office/drawing/2014/chart" uri="{C3380CC4-5D6E-409C-BE32-E72D297353CC}">
              <c16:uniqueId val="{00000000-FB34-4B43-BCCA-6A12E4412D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34-4B43-BCCA-6A12E4412D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B34-4B43-BCCA-6A12E4412D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17</c:v>
                </c:pt>
                <c:pt idx="6">
                  <c:v>17</c:v>
                </c:pt>
                <c:pt idx="9">
                  <c:v>18</c:v>
                </c:pt>
                <c:pt idx="12">
                  <c:v>11</c:v>
                </c:pt>
              </c:numCache>
            </c:numRef>
          </c:val>
          <c:extLst>
            <c:ext xmlns:c16="http://schemas.microsoft.com/office/drawing/2014/chart" uri="{C3380CC4-5D6E-409C-BE32-E72D297353CC}">
              <c16:uniqueId val="{00000003-FB34-4B43-BCCA-6A12E4412D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c:v>
                </c:pt>
                <c:pt idx="3">
                  <c:v>27</c:v>
                </c:pt>
                <c:pt idx="6">
                  <c:v>32</c:v>
                </c:pt>
                <c:pt idx="9">
                  <c:v>36</c:v>
                </c:pt>
                <c:pt idx="12">
                  <c:v>46</c:v>
                </c:pt>
              </c:numCache>
            </c:numRef>
          </c:val>
          <c:extLst>
            <c:ext xmlns:c16="http://schemas.microsoft.com/office/drawing/2014/chart" uri="{C3380CC4-5D6E-409C-BE32-E72D297353CC}">
              <c16:uniqueId val="{00000004-FB34-4B43-BCCA-6A12E4412D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34-4B43-BCCA-6A12E4412D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34-4B43-BCCA-6A12E4412D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1616</c:v>
                </c:pt>
                <c:pt idx="3">
                  <c:v>1673</c:v>
                </c:pt>
                <c:pt idx="6">
                  <c:v>1639</c:v>
                </c:pt>
                <c:pt idx="9">
                  <c:v>1625</c:v>
                </c:pt>
                <c:pt idx="12">
                  <c:v>1692</c:v>
                </c:pt>
              </c:numCache>
            </c:numRef>
          </c:val>
          <c:extLst>
            <c:ext xmlns:c16="http://schemas.microsoft.com/office/drawing/2014/chart" uri="{C3380CC4-5D6E-409C-BE32-E72D297353CC}">
              <c16:uniqueId val="{00000007-FB34-4B43-BCCA-6A12E4412D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779</c:v>
                </c:pt>
                <c:pt idx="2">
                  <c:v>#N/A</c:v>
                </c:pt>
                <c:pt idx="3">
                  <c:v>#N/A</c:v>
                </c:pt>
                <c:pt idx="4">
                  <c:v>827</c:v>
                </c:pt>
                <c:pt idx="5">
                  <c:v>#N/A</c:v>
                </c:pt>
                <c:pt idx="6">
                  <c:v>#N/A</c:v>
                </c:pt>
                <c:pt idx="7">
                  <c:v>791</c:v>
                </c:pt>
                <c:pt idx="8">
                  <c:v>#N/A</c:v>
                </c:pt>
                <c:pt idx="9">
                  <c:v>#N/A</c:v>
                </c:pt>
                <c:pt idx="10">
                  <c:v>709</c:v>
                </c:pt>
                <c:pt idx="11">
                  <c:v>#N/A</c:v>
                </c:pt>
                <c:pt idx="12">
                  <c:v>#N/A</c:v>
                </c:pt>
                <c:pt idx="13">
                  <c:v>765</c:v>
                </c:pt>
                <c:pt idx="14">
                  <c:v>#N/A</c:v>
                </c:pt>
              </c:numCache>
            </c:numRef>
          </c:val>
          <c:smooth val="0"/>
          <c:extLst>
            <c:ext xmlns:c16="http://schemas.microsoft.com/office/drawing/2014/chart" uri="{C3380CC4-5D6E-409C-BE32-E72D297353CC}">
              <c16:uniqueId val="{00000008-FB34-4B43-BCCA-6A12E4412D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10079</c:v>
                </c:pt>
                <c:pt idx="5">
                  <c:v>10018</c:v>
                </c:pt>
                <c:pt idx="8">
                  <c:v>10377</c:v>
                </c:pt>
                <c:pt idx="11">
                  <c:v>10482</c:v>
                </c:pt>
                <c:pt idx="14">
                  <c:v>10109</c:v>
                </c:pt>
              </c:numCache>
            </c:numRef>
          </c:val>
          <c:extLst>
            <c:ext xmlns:c16="http://schemas.microsoft.com/office/drawing/2014/chart" uri="{C3380CC4-5D6E-409C-BE32-E72D297353CC}">
              <c16:uniqueId val="{00000000-1F74-439C-B5B7-A3624619D4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148</c:v>
                </c:pt>
                <c:pt idx="5">
                  <c:v>175</c:v>
                </c:pt>
                <c:pt idx="8">
                  <c:v>139</c:v>
                </c:pt>
                <c:pt idx="11">
                  <c:v>105</c:v>
                </c:pt>
                <c:pt idx="14">
                  <c:v>171</c:v>
                </c:pt>
              </c:numCache>
            </c:numRef>
          </c:val>
          <c:extLst>
            <c:ext xmlns:c16="http://schemas.microsoft.com/office/drawing/2014/chart" uri="{C3380CC4-5D6E-409C-BE32-E72D297353CC}">
              <c16:uniqueId val="{00000001-1F74-439C-B5B7-A3624619D4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2052</c:v>
                </c:pt>
                <c:pt idx="5">
                  <c:v>2098</c:v>
                </c:pt>
                <c:pt idx="8">
                  <c:v>2160</c:v>
                </c:pt>
                <c:pt idx="11">
                  <c:v>2706</c:v>
                </c:pt>
                <c:pt idx="14">
                  <c:v>2962</c:v>
                </c:pt>
              </c:numCache>
            </c:numRef>
          </c:val>
          <c:extLst>
            <c:ext xmlns:c16="http://schemas.microsoft.com/office/drawing/2014/chart" uri="{C3380CC4-5D6E-409C-BE32-E72D297353CC}">
              <c16:uniqueId val="{00000002-1F74-439C-B5B7-A3624619D4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74-439C-B5B7-A3624619D4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74-439C-B5B7-A3624619D4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74-439C-B5B7-A3624619D4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1689</c:v>
                </c:pt>
                <c:pt idx="3">
                  <c:v>1314</c:v>
                </c:pt>
                <c:pt idx="6">
                  <c:v>1240</c:v>
                </c:pt>
                <c:pt idx="9">
                  <c:v>1275</c:v>
                </c:pt>
                <c:pt idx="12">
                  <c:v>1279</c:v>
                </c:pt>
              </c:numCache>
            </c:numRef>
          </c:val>
          <c:extLst>
            <c:ext xmlns:c16="http://schemas.microsoft.com/office/drawing/2014/chart" uri="{C3380CC4-5D6E-409C-BE32-E72D297353CC}">
              <c16:uniqueId val="{00000006-1F74-439C-B5B7-A3624619D4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68</c:v>
                </c:pt>
                <c:pt idx="3">
                  <c:v>51</c:v>
                </c:pt>
                <c:pt idx="6">
                  <c:v>35</c:v>
                </c:pt>
                <c:pt idx="9">
                  <c:v>19</c:v>
                </c:pt>
                <c:pt idx="12">
                  <c:v>5</c:v>
                </c:pt>
              </c:numCache>
            </c:numRef>
          </c:val>
          <c:extLst>
            <c:ext xmlns:c16="http://schemas.microsoft.com/office/drawing/2014/chart" uri="{C3380CC4-5D6E-409C-BE32-E72D297353CC}">
              <c16:uniqueId val="{00000007-1F74-439C-B5B7-A3624619D4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450</c:v>
                </c:pt>
                <c:pt idx="3">
                  <c:v>474</c:v>
                </c:pt>
                <c:pt idx="6">
                  <c:v>514</c:v>
                </c:pt>
                <c:pt idx="9">
                  <c:v>563</c:v>
                </c:pt>
                <c:pt idx="12">
                  <c:v>493</c:v>
                </c:pt>
              </c:numCache>
            </c:numRef>
          </c:val>
          <c:extLst>
            <c:ext xmlns:c16="http://schemas.microsoft.com/office/drawing/2014/chart" uri="{C3380CC4-5D6E-409C-BE32-E72D297353CC}">
              <c16:uniqueId val="{00000008-1F74-439C-B5B7-A3624619D4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74-439C-B5B7-A3624619D4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15909</c:v>
                </c:pt>
                <c:pt idx="3">
                  <c:v>15369</c:v>
                </c:pt>
                <c:pt idx="6">
                  <c:v>15348</c:v>
                </c:pt>
                <c:pt idx="9">
                  <c:v>15228</c:v>
                </c:pt>
                <c:pt idx="12">
                  <c:v>14427</c:v>
                </c:pt>
              </c:numCache>
            </c:numRef>
          </c:val>
          <c:extLst>
            <c:ext xmlns:c16="http://schemas.microsoft.com/office/drawing/2014/chart" uri="{C3380CC4-5D6E-409C-BE32-E72D297353CC}">
              <c16:uniqueId val="{0000000A-1F74-439C-B5B7-A3624619D4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5836</c:v>
                </c:pt>
                <c:pt idx="2">
                  <c:v>#N/A</c:v>
                </c:pt>
                <c:pt idx="3">
                  <c:v>#N/A</c:v>
                </c:pt>
                <c:pt idx="4">
                  <c:v>4918</c:v>
                </c:pt>
                <c:pt idx="5">
                  <c:v>#N/A</c:v>
                </c:pt>
                <c:pt idx="6">
                  <c:v>#N/A</c:v>
                </c:pt>
                <c:pt idx="7">
                  <c:v>4461</c:v>
                </c:pt>
                <c:pt idx="8">
                  <c:v>#N/A</c:v>
                </c:pt>
                <c:pt idx="9">
                  <c:v>#N/A</c:v>
                </c:pt>
                <c:pt idx="10">
                  <c:v>3792</c:v>
                </c:pt>
                <c:pt idx="11">
                  <c:v>#N/A</c:v>
                </c:pt>
                <c:pt idx="12">
                  <c:v>#N/A</c:v>
                </c:pt>
                <c:pt idx="13">
                  <c:v>2963</c:v>
                </c:pt>
                <c:pt idx="14">
                  <c:v>#N/A</c:v>
                </c:pt>
              </c:numCache>
            </c:numRef>
          </c:val>
          <c:smooth val="0"/>
          <c:extLst>
            <c:ext xmlns:c16="http://schemas.microsoft.com/office/drawing/2014/chart" uri="{C3380CC4-5D6E-409C-BE32-E72D297353CC}">
              <c16:uniqueId val="{0000000B-1F74-439C-B5B7-A3624619D4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934</c:v>
                </c:pt>
                <c:pt idx="1">
                  <c:v>1014</c:v>
                </c:pt>
                <c:pt idx="2">
                  <c:v>1174</c:v>
                </c:pt>
              </c:numCache>
            </c:numRef>
          </c:val>
          <c:extLst>
            <c:ext xmlns:c16="http://schemas.microsoft.com/office/drawing/2014/chart" uri="{C3380CC4-5D6E-409C-BE32-E72D297353CC}">
              <c16:uniqueId val="{00000000-DD75-4C8A-B421-63F8E75125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161</c:v>
                </c:pt>
                <c:pt idx="1">
                  <c:v>361</c:v>
                </c:pt>
                <c:pt idx="2">
                  <c:v>351</c:v>
                </c:pt>
              </c:numCache>
            </c:numRef>
          </c:val>
          <c:extLst>
            <c:ext xmlns:c16="http://schemas.microsoft.com/office/drawing/2014/chart" uri="{C3380CC4-5D6E-409C-BE32-E72D297353CC}">
              <c16:uniqueId val="{00000001-DD75-4C8A-B421-63F8E75125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656</c:v>
                </c:pt>
                <c:pt idx="1">
                  <c:v>859</c:v>
                </c:pt>
                <c:pt idx="2">
                  <c:v>937</c:v>
                </c:pt>
              </c:numCache>
            </c:numRef>
          </c:val>
          <c:extLst>
            <c:ext xmlns:c16="http://schemas.microsoft.com/office/drawing/2014/chart" uri="{C3380CC4-5D6E-409C-BE32-E72D297353CC}">
              <c16:uniqueId val="{00000002-DD75-4C8A-B421-63F8E75125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年度に借り入れた退職手当債の償還終了等があったが、教育・福祉施設等整備事業債や過疎対策事業債により元利償還金が増額となったほか、算入公債費等の増加（＋</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百万円）により、分子全体で前年度から</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百万円の悪化となった。</a:t>
          </a:r>
        </a:p>
        <a:p>
          <a:r>
            <a:rPr kumimoji="1" lang="ja-JP" altLang="en-US" sz="1400">
              <a:latin typeface="ＭＳ ゴシック" pitchFamily="49" charset="-128"/>
              <a:ea typeface="ＭＳ ゴシック" pitchFamily="49" charset="-128"/>
            </a:rPr>
            <a:t>　一方で、令和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年度で一時的に元利償還金は減少したものの、令和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年度は再び増加に転じた。令和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年度は繰上償還を実施し、令和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年度以降の公債費を減少させ実質公債比率の抑制に努める。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年度の将来負担比率の分子は、前年度から</a:t>
          </a:r>
          <a:r>
            <a:rPr kumimoji="1" lang="en-US" altLang="ja-JP" sz="1400">
              <a:latin typeface="ＭＳ ゴシック" pitchFamily="49" charset="-128"/>
              <a:ea typeface="ＭＳ ゴシック" pitchFamily="49" charset="-128"/>
            </a:rPr>
            <a:t>829</a:t>
          </a:r>
          <a:r>
            <a:rPr kumimoji="1" lang="ja-JP" altLang="en-US" sz="1400">
              <a:latin typeface="ＭＳ ゴシック" pitchFamily="49" charset="-128"/>
              <a:ea typeface="ＭＳ ゴシック" pitchFamily="49" charset="-128"/>
            </a:rPr>
            <a:t>百万円減額となり、平成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年連続での減少となっている。一番大きな要因は、一般会計等に係る地方債の現在高（対前年度比▲</a:t>
          </a:r>
          <a:r>
            <a:rPr kumimoji="1" lang="en-US" altLang="ja-JP" sz="1400">
              <a:latin typeface="ＭＳ ゴシック" pitchFamily="49" charset="-128"/>
              <a:ea typeface="ＭＳ ゴシック" pitchFamily="49" charset="-128"/>
            </a:rPr>
            <a:t>801</a:t>
          </a:r>
          <a:r>
            <a:rPr kumimoji="1" lang="ja-JP" altLang="en-US" sz="1400">
              <a:latin typeface="ＭＳ ゴシック" pitchFamily="49" charset="-128"/>
              <a:ea typeface="ＭＳ ゴシック" pitchFamily="49" charset="-128"/>
            </a:rPr>
            <a:t>百万円）であり、充当可能基金の増加（対前年度比＋</a:t>
          </a:r>
          <a:r>
            <a:rPr kumimoji="1" lang="en-US" altLang="ja-JP" sz="1400">
              <a:latin typeface="ＭＳ ゴシック" pitchFamily="49" charset="-128"/>
              <a:ea typeface="ＭＳ ゴシック" pitchFamily="49" charset="-128"/>
            </a:rPr>
            <a:t>256</a:t>
          </a:r>
          <a:r>
            <a:rPr kumimoji="1" lang="ja-JP" altLang="en-US" sz="1400">
              <a:latin typeface="ＭＳ ゴシック" pitchFamily="49" charset="-128"/>
              <a:ea typeface="ＭＳ ゴシック" pitchFamily="49" charset="-128"/>
            </a:rPr>
            <a:t>百万円）や、財政調整基金の繰入を行わなかったことが分子の比率の減額につながっている。</a:t>
          </a:r>
        </a:p>
        <a:p>
          <a:r>
            <a:rPr kumimoji="1" lang="ja-JP" altLang="en-US" sz="1400">
              <a:latin typeface="ＭＳ ゴシック" pitchFamily="49" charset="-128"/>
              <a:ea typeface="ＭＳ ゴシック" pitchFamily="49" charset="-128"/>
            </a:rPr>
            <a:t>　公営企業債等繰入見込額では、水道事業債の残高減によって前年度から改善（▲</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しており、一般会計に係る地方債残高も減少していること、また、残高の多くは有利債に限定した借入であるため基準財政需要額算入見込額の増加も見込まれることなどから、将来負担比率の分子は来年度以降も減少傾向のまま推移していくと想定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高知県土佐清水市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年度に引き続き決算収支が良好だったことから、財政調整基金への積み立て額が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百万円もあり増加となった。また、その他特定目的基金には、令和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年度から高度無線環境整備推進事業基金を新たに加え約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現状の財政見通しで特に令和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年度以降、定年延長に伴い、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一度発生する退職手当が発生する偶数年度には財源不足が生じる見込みとなっていることから、可能な限り財政調整基金の取崩を抑制するため、行政改革やふるさと納税の取組強化などを推進するほか、ふるさと元気基金を中心に特定目的基金を積極的に活用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年度でさらに大きく増加したが、令和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年度の繰上償還の実施により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百万円を取り崩すことととなっているほか、上記で記載のとおり今後は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年に一度の財源不足を想定しているが、財政調整基金はほぼ同額で推移する見込みとなっている。また、令和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年度からふるさと納税寄付金を例年の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百万円とし、寄付額増となる取り組みを強化することとしているため、その他特定目的基金は今後、微増の見込みとなっている。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・ふるさと元気基金　　　　　　寄附者が選択した寄附目的に沿った事業等の財源に充当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　　　　　　　　　福祉等に関連する事業の財源に充当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・施設等整備基金　　　　　　　　公共施設の修繕費用等の財源に充当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・国際交流基金　　　　　　　　　郷土の偉人ジョン万次郎の功績を発信する事業や人材育成等に関連する事業等の財源に充当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・森林環境整備促進基金　　　　　森林環境譲与税を原資として間伐や人材育成、担い手の確保、木材利用の促進、普及啓発等の財源に充当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・高度無線環境整備推進事業基金　高度無線環境の整備推進に要した経費に関連する市債の償還の財源に充当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・ふるさと元気基金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年度は寄附額及び利子を積み立てた（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百万円）ことと、取崩を行った（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　　　　　　　　　増減なし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・施設等整備基金　　　　　　　　増減なし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・国際交流基金　　　　　　　　　増減なし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・森林環境整備促進基金　　　　　森林環境譲与税と譲与税充当事業費の差額を基金に積み立てしており、令和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年度の事業実績により差額の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百万円が増額となった。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・高度無線環境整備推進事業基金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年度高知県無線環境整備推進事業交付金により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百万円の皆増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財政調整基金の取崩を抑制するためにも、国際交流基金以外の特定目的基金については、今後も目的に沿った事業の財源に充てるよう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積極的に活用していく。特に、ふるさと元気基金はふるさと納税の取組をより強化させていくこととし、来年度の寄付額は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度を予定、今後は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百万円まで寄付額増を目指し、安定した財政運営を目指す。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年度は、普通交付税交付額の減があったが、令和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年度と同様、財政調整基金の取崩をせずに決算を迎えたことから、基金残高は令和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年度の実質収支額の約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年度に積立予定であるが、令和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年度は定年退職に加え特別職（市長、副市長、教育長）の退職手当、早期退職者の退職手当の発生により、財源不足として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百万円を取り崩す見込みであるため、令和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年度とほぼ同額で推移する見込みとなっている。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現状の財政見通しでは、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年に一度財源不足のための取り崩しが想定される。しかし、逆に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年に一度は黒字決算となる想定になっており、黒字の翌年度には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を基金へ積み立てることから、今後はほぼ同額で推移する見込みとなっている。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百万円は、事業の財源として充当した起債の後年度元利償還に充当するために県交付金が原資となっており、令和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年度から起債の償還が始まったため、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百万円を取り崩し償還額に充当したため減額となった。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百万円について、今後も約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百万円を償還額に充当する予定としており、令和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年度まで取り崩す予定としている。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また、実質公債費比率の抑制を図ることを目的として、令和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年度に繰上償還の実施をするため、令和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百万円を財源として活用するため、令和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12,271
12,177
266.01
10,656,500
10,383,246
248,277
5,446,147
14,427,256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市制施行時には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万人いた人口は、令和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月末現在</a:t>
          </a:r>
          <a:r>
            <a:rPr kumimoji="1" lang="en-US" altLang="ja-JP" sz="1300">
              <a:latin typeface="ＭＳ Ｐゴシック" panose="020B0600070205080204" pitchFamily="50" charset="-128"/>
              <a:ea typeface="ＭＳ Ｐゴシック" panose="020B0600070205080204" pitchFamily="50" charset="-128"/>
            </a:rPr>
            <a:t>12,161</a:t>
          </a:r>
          <a:r>
            <a:rPr kumimoji="1" lang="ja-JP" altLang="en-US" sz="1300">
              <a:latin typeface="ＭＳ Ｐゴシック" panose="020B0600070205080204" pitchFamily="50" charset="-128"/>
              <a:ea typeface="ＭＳ Ｐゴシック" panose="020B0600070205080204" pitchFamily="50" charset="-128"/>
            </a:rPr>
            <a:t>人、また全国平均を上回る高齢化率（令和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51.2</a:t>
          </a:r>
          <a:r>
            <a:rPr kumimoji="1" lang="ja-JP" altLang="en-US" sz="1300">
              <a:latin typeface="ＭＳ Ｐゴシック" panose="020B0600070205080204" pitchFamily="50" charset="-128"/>
              <a:ea typeface="ＭＳ Ｐゴシック" panose="020B0600070205080204" pitchFamily="50" charset="-128"/>
            </a:rPr>
            <a:t>％）と過疎・少子高齢化に歯止めがかからず、基幹産業である観光業・農林水産業の低迷、一次産業の後継者不足に加え、雇用場所の確保も困難な状況であり、税収が乏しいゆえに類似団体平均を大きく下回る値のまま推移している。</a:t>
          </a:r>
        </a:p>
        <a:p>
          <a:r>
            <a:rPr kumimoji="1" lang="ja-JP" altLang="en-US" sz="1300">
              <a:latin typeface="ＭＳ Ｐゴシック" panose="020B0600070205080204" pitchFamily="50" charset="-128"/>
              <a:ea typeface="ＭＳ Ｐゴシック" panose="020B0600070205080204" pitchFamily="50" charset="-128"/>
            </a:rPr>
            <a:t>　数値の大きな改善は今後も見込めないが、税及び税外収入を含めた債権徴収の強化や、国、県の補助事業を積極的に取り入れた地域産業の活性化に努め、財政基盤の強化に努める。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44450</xdr:rowOff>
    </xdr:to>
    <xdr:cxnSp macro="">
      <xdr:nvCxnSpPr>
        <xdr:cNvPr id="67" name="直線コネクタ 66"/>
        <xdr:cNvCxnSpPr/>
      </xdr:nvCxnSpPr>
      <xdr:spPr>
        <a:xfrm>
          <a:off x="4114800" y="75641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167640</xdr:rowOff>
    </xdr:from>
    <xdr:to>
      <xdr:col>19</xdr:col>
      <xdr:colOff>133350</xdr:colOff>
      <xdr:row>44</xdr:row>
      <xdr:rowOff>20320</xdr:rowOff>
    </xdr:to>
    <xdr:cxnSp macro="">
      <xdr:nvCxnSpPr>
        <xdr:cNvPr id="70" name="直線コネクタ 69"/>
        <xdr:cNvCxnSpPr/>
      </xdr:nvCxnSpPr>
      <xdr:spPr>
        <a:xfrm>
          <a:off x="3225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167640</xdr:rowOff>
    </xdr:from>
    <xdr:to>
      <xdr:col>15</xdr:col>
      <xdr:colOff>82550</xdr:colOff>
      <xdr:row>43</xdr:row>
      <xdr:rowOff>167640</xdr:rowOff>
    </xdr:to>
    <xdr:cxnSp macro="">
      <xdr:nvCxnSpPr>
        <xdr:cNvPr id="73" name="直線コネクタ 72"/>
        <xdr:cNvCxnSpPr/>
      </xdr:nvCxnSpPr>
      <xdr:spPr>
        <a:xfrm>
          <a:off x="2336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43</xdr:row>
      <xdr:rowOff>167640</xdr:rowOff>
    </xdr:to>
    <xdr:cxnSp macro="">
      <xdr:nvCxnSpPr>
        <xdr:cNvPr id="76" name="直線コネクタ 75"/>
        <xdr:cNvCxnSpPr/>
      </xdr:nvCxnSpPr>
      <xdr:spPr>
        <a:xfrm>
          <a:off x="1447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7"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116840</xdr:rowOff>
    </xdr:from>
    <xdr:to>
      <xdr:col>15</xdr:col>
      <xdr:colOff>133350</xdr:colOff>
      <xdr:row>44</xdr:row>
      <xdr:rowOff>46990</xdr:rowOff>
    </xdr:to>
    <xdr:sp macro="" textlink="">
      <xdr:nvSpPr>
        <xdr:cNvPr id="90" name="楕円 89"/>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31767</xdr:rowOff>
    </xdr:from>
    <xdr:ext cx="762000" cy="259045"/>
    <xdr:sp macro="" textlink="">
      <xdr:nvSpPr>
        <xdr:cNvPr id="91" name="テキスト ボックス 90"/>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116840</xdr:rowOff>
    </xdr:from>
    <xdr:to>
      <xdr:col>11</xdr:col>
      <xdr:colOff>82550</xdr:colOff>
      <xdr:row>44</xdr:row>
      <xdr:rowOff>46990</xdr:rowOff>
    </xdr:to>
    <xdr:sp macro="" textlink="">
      <xdr:nvSpPr>
        <xdr:cNvPr id="92" name="楕円 91"/>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31767</xdr:rowOff>
    </xdr:from>
    <xdr:ext cx="762000" cy="259045"/>
    <xdr:sp macro="" textlink="">
      <xdr:nvSpPr>
        <xdr:cNvPr id="93" name="テキスト ボックス 92"/>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4" name="楕円 93"/>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31767</xdr:rowOff>
    </xdr:from>
    <xdr:ext cx="762000" cy="259045"/>
    <xdr:sp macro="" textlink="">
      <xdr:nvSpPr>
        <xdr:cNvPr id="95" name="テキスト ボックス 94"/>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年度の比率は、公債費の増加による義務的経費の高止まりがあり、前年度から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ポイント増と悪化したが、類似団体平均や全国平均とほぼ同水準となっている。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年度以降は、令和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年度に実施した繰上げ償還により、公債費の減小による義務的経費の減小が見込まれており、これに伴い比率は多少なりとも改善される見込み。</a:t>
          </a:r>
        </a:p>
        <a:p>
          <a:r>
            <a:rPr kumimoji="1" lang="ja-JP" altLang="en-US" sz="1300">
              <a:latin typeface="ＭＳ Ｐゴシック" panose="020B0600070205080204" pitchFamily="50" charset="-128"/>
              <a:ea typeface="ＭＳ Ｐゴシック" panose="020B0600070205080204" pitchFamily="50" charset="-128"/>
            </a:rPr>
            <a:t>　義務的経費やその他の経費についても、住民・行政サービスを確保しつつ、事務事業の見直し等、行財政改革を推進し、経常経費の削減を図る。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107224</xdr:rowOff>
    </xdr:from>
    <xdr:to>
      <xdr:col>23</xdr:col>
      <xdr:colOff>133350</xdr:colOff>
      <xdr:row>60</xdr:row>
      <xdr:rowOff>56424</xdr:rowOff>
    </xdr:to>
    <xdr:cxnSp macro="">
      <xdr:nvCxnSpPr>
        <xdr:cNvPr id="132" name="直線コネクタ 131"/>
        <xdr:cNvCxnSpPr/>
      </xdr:nvCxnSpPr>
      <xdr:spPr>
        <a:xfrm>
          <a:off x="4114800" y="1022277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107224</xdr:rowOff>
    </xdr:from>
    <xdr:to>
      <xdr:col>19</xdr:col>
      <xdr:colOff>133350</xdr:colOff>
      <xdr:row>60</xdr:row>
      <xdr:rowOff>170180</xdr:rowOff>
    </xdr:to>
    <xdr:cxnSp macro="">
      <xdr:nvCxnSpPr>
        <xdr:cNvPr id="135" name="直線コネクタ 134"/>
        <xdr:cNvCxnSpPr/>
      </xdr:nvCxnSpPr>
      <xdr:spPr>
        <a:xfrm flipV="1">
          <a:off x="3225800" y="10222774"/>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26307</xdr:rowOff>
    </xdr:to>
    <xdr:cxnSp macro="">
      <xdr:nvCxnSpPr>
        <xdr:cNvPr id="138" name="直線コネクタ 137"/>
        <xdr:cNvCxnSpPr/>
      </xdr:nvCxnSpPr>
      <xdr:spPr>
        <a:xfrm flipV="1">
          <a:off x="2336800" y="104571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26307</xdr:rowOff>
    </xdr:from>
    <xdr:to>
      <xdr:col>11</xdr:col>
      <xdr:colOff>31750</xdr:colOff>
      <xdr:row>61</xdr:row>
      <xdr:rowOff>53884</xdr:rowOff>
    </xdr:to>
    <xdr:cxnSp macro="">
      <xdr:nvCxnSpPr>
        <xdr:cNvPr id="141" name="直線コネクタ 140"/>
        <xdr:cNvCxnSpPr/>
      </xdr:nvCxnSpPr>
      <xdr:spPr>
        <a:xfrm flipV="1">
          <a:off x="1447800" y="104847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5624</xdr:rowOff>
    </xdr:from>
    <xdr:to>
      <xdr:col>23</xdr:col>
      <xdr:colOff>184150</xdr:colOff>
      <xdr:row>60</xdr:row>
      <xdr:rowOff>107224</xdr:rowOff>
    </xdr:to>
    <xdr:sp macro="" textlink="">
      <xdr:nvSpPr>
        <xdr:cNvPr id="151" name="楕円 150"/>
        <xdr:cNvSpPr/>
      </xdr:nvSpPr>
      <xdr:spPr>
        <a:xfrm>
          <a:off x="4902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22151</xdr:rowOff>
    </xdr:from>
    <xdr:ext cx="762000" cy="259045"/>
    <xdr:sp macro="" textlink="">
      <xdr:nvSpPr>
        <xdr:cNvPr id="152" name="財政構造の弾力性該当値テキスト"/>
        <xdr:cNvSpPr txBox="1"/>
      </xdr:nvSpPr>
      <xdr:spPr>
        <a:xfrm>
          <a:off x="5041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56424</xdr:rowOff>
    </xdr:from>
    <xdr:to>
      <xdr:col>19</xdr:col>
      <xdr:colOff>184150</xdr:colOff>
      <xdr:row>59</xdr:row>
      <xdr:rowOff>158024</xdr:rowOff>
    </xdr:to>
    <xdr:sp macro="" textlink="">
      <xdr:nvSpPr>
        <xdr:cNvPr id="153" name="楕円 152"/>
        <xdr:cNvSpPr/>
      </xdr:nvSpPr>
      <xdr:spPr>
        <a:xfrm>
          <a:off x="4064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168201</xdr:rowOff>
    </xdr:from>
    <xdr:ext cx="736600" cy="259045"/>
    <xdr:sp macro="" textlink="">
      <xdr:nvSpPr>
        <xdr:cNvPr id="154" name="テキスト ボックス 153"/>
        <xdr:cNvSpPr txBox="1"/>
      </xdr:nvSpPr>
      <xdr:spPr>
        <a:xfrm>
          <a:off x="3733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5" name="楕円 154"/>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56" name="テキスト ボックス 155"/>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146957</xdr:rowOff>
    </xdr:from>
    <xdr:to>
      <xdr:col>11</xdr:col>
      <xdr:colOff>82550</xdr:colOff>
      <xdr:row>61</xdr:row>
      <xdr:rowOff>77107</xdr:rowOff>
    </xdr:to>
    <xdr:sp macro="" textlink="">
      <xdr:nvSpPr>
        <xdr:cNvPr id="157" name="楕円 156"/>
        <xdr:cNvSpPr/>
      </xdr:nvSpPr>
      <xdr:spPr>
        <a:xfrm>
          <a:off x="2286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61884</xdr:rowOff>
    </xdr:from>
    <xdr:ext cx="762000" cy="259045"/>
    <xdr:sp macro="" textlink="">
      <xdr:nvSpPr>
        <xdr:cNvPr id="158" name="テキスト ボックス 157"/>
        <xdr:cNvSpPr txBox="1"/>
      </xdr:nvSpPr>
      <xdr:spPr>
        <a:xfrm>
          <a:off x="1955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3084</xdr:rowOff>
    </xdr:from>
    <xdr:to>
      <xdr:col>7</xdr:col>
      <xdr:colOff>31750</xdr:colOff>
      <xdr:row>61</xdr:row>
      <xdr:rowOff>104684</xdr:rowOff>
    </xdr:to>
    <xdr:sp macro="" textlink="">
      <xdr:nvSpPr>
        <xdr:cNvPr id="159" name="楕円 158"/>
        <xdr:cNvSpPr/>
      </xdr:nvSpPr>
      <xdr:spPr>
        <a:xfrm>
          <a:off x="1397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89461</xdr:rowOff>
    </xdr:from>
    <xdr:ext cx="762000" cy="259045"/>
    <xdr:sp macro="" textlink="">
      <xdr:nvSpPr>
        <xdr:cNvPr id="160" name="テキスト ボックス 159"/>
        <xdr:cNvSpPr txBox="1"/>
      </xdr:nvSpPr>
      <xdr:spPr>
        <a:xfrm>
          <a:off x="1066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つの保育所の全てが公立であることや消防署が単独運営であることにより、類似団体に比べ職員数が多く人件費が高水準であること、また、し尿処理施設、火葬場なども広域運営ではなく単独運営であるため、指定管理委託料など物件費での支出割合が高く、類似団体を上回る要因となっている。また、人口減少により一人当たりの金額は年々増加しており、今後もこの傾向は続くことが見込まれる。</a:t>
          </a:r>
        </a:p>
        <a:p>
          <a:r>
            <a:rPr kumimoji="1" lang="ja-JP" altLang="en-US" sz="1300">
              <a:latin typeface="ＭＳ Ｐゴシック" panose="020B0600070205080204" pitchFamily="50" charset="-128"/>
              <a:ea typeface="ＭＳ Ｐゴシック" panose="020B0600070205080204" pitchFamily="50" charset="-128"/>
            </a:rPr>
            <a:t>　上記により、類似団体との乖離や数値の改善は困難な状況にあるが、施設統廃合・民営化を含めた事務事業の見直し、効率化に努める。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110641</xdr:rowOff>
    </xdr:from>
    <xdr:to>
      <xdr:col>23</xdr:col>
      <xdr:colOff>133350</xdr:colOff>
      <xdr:row>82</xdr:row>
      <xdr:rowOff>123792</xdr:rowOff>
    </xdr:to>
    <xdr:cxnSp macro="">
      <xdr:nvCxnSpPr>
        <xdr:cNvPr id="196" name="直線コネクタ 195"/>
        <xdr:cNvCxnSpPr/>
      </xdr:nvCxnSpPr>
      <xdr:spPr>
        <a:xfrm>
          <a:off x="4114800" y="14169541"/>
          <a:ext cx="8382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91931</xdr:rowOff>
    </xdr:from>
    <xdr:to>
      <xdr:col>19</xdr:col>
      <xdr:colOff>133350</xdr:colOff>
      <xdr:row>82</xdr:row>
      <xdr:rowOff>110641</xdr:rowOff>
    </xdr:to>
    <xdr:cxnSp macro="">
      <xdr:nvCxnSpPr>
        <xdr:cNvPr id="199" name="直線コネクタ 198"/>
        <xdr:cNvCxnSpPr/>
      </xdr:nvCxnSpPr>
      <xdr:spPr>
        <a:xfrm>
          <a:off x="3225800" y="14150831"/>
          <a:ext cx="889000" cy="1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75541</xdr:rowOff>
    </xdr:from>
    <xdr:to>
      <xdr:col>15</xdr:col>
      <xdr:colOff>82550</xdr:colOff>
      <xdr:row>82</xdr:row>
      <xdr:rowOff>91931</xdr:rowOff>
    </xdr:to>
    <xdr:cxnSp macro="">
      <xdr:nvCxnSpPr>
        <xdr:cNvPr id="202" name="直線コネクタ 201"/>
        <xdr:cNvCxnSpPr/>
      </xdr:nvCxnSpPr>
      <xdr:spPr>
        <a:xfrm>
          <a:off x="2336800" y="14134441"/>
          <a:ext cx="889000" cy="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61880</xdr:rowOff>
    </xdr:from>
    <xdr:to>
      <xdr:col>11</xdr:col>
      <xdr:colOff>31750</xdr:colOff>
      <xdr:row>82</xdr:row>
      <xdr:rowOff>75541</xdr:rowOff>
    </xdr:to>
    <xdr:cxnSp macro="">
      <xdr:nvCxnSpPr>
        <xdr:cNvPr id="205" name="直線コネクタ 204"/>
        <xdr:cNvCxnSpPr/>
      </xdr:nvCxnSpPr>
      <xdr:spPr>
        <a:xfrm>
          <a:off x="1447800" y="14120780"/>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72992</xdr:rowOff>
    </xdr:from>
    <xdr:to>
      <xdr:col>23</xdr:col>
      <xdr:colOff>184150</xdr:colOff>
      <xdr:row>83</xdr:row>
      <xdr:rowOff>3142</xdr:rowOff>
    </xdr:to>
    <xdr:sp macro="" textlink="">
      <xdr:nvSpPr>
        <xdr:cNvPr id="215" name="楕円 214"/>
        <xdr:cNvSpPr/>
      </xdr:nvSpPr>
      <xdr:spPr>
        <a:xfrm>
          <a:off x="4902200" y="141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45069</xdr:rowOff>
    </xdr:from>
    <xdr:ext cx="762000" cy="259045"/>
    <xdr:sp macro="" textlink="">
      <xdr:nvSpPr>
        <xdr:cNvPr id="216" name="人件費・物件費等の状況該当値テキスト"/>
        <xdr:cNvSpPr txBox="1"/>
      </xdr:nvSpPr>
      <xdr:spPr>
        <a:xfrm>
          <a:off x="5041900" y="1410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59841</xdr:rowOff>
    </xdr:from>
    <xdr:to>
      <xdr:col>19</xdr:col>
      <xdr:colOff>184150</xdr:colOff>
      <xdr:row>82</xdr:row>
      <xdr:rowOff>161441</xdr:rowOff>
    </xdr:to>
    <xdr:sp macro="" textlink="">
      <xdr:nvSpPr>
        <xdr:cNvPr id="217" name="楕円 216"/>
        <xdr:cNvSpPr/>
      </xdr:nvSpPr>
      <xdr:spPr>
        <a:xfrm>
          <a:off x="4064000" y="1411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146218</xdr:rowOff>
    </xdr:from>
    <xdr:ext cx="736600" cy="259045"/>
    <xdr:sp macro="" textlink="">
      <xdr:nvSpPr>
        <xdr:cNvPr id="218" name="テキスト ボックス 217"/>
        <xdr:cNvSpPr txBox="1"/>
      </xdr:nvSpPr>
      <xdr:spPr>
        <a:xfrm>
          <a:off x="3733800" y="1420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41131</xdr:rowOff>
    </xdr:from>
    <xdr:to>
      <xdr:col>15</xdr:col>
      <xdr:colOff>133350</xdr:colOff>
      <xdr:row>82</xdr:row>
      <xdr:rowOff>142731</xdr:rowOff>
    </xdr:to>
    <xdr:sp macro="" textlink="">
      <xdr:nvSpPr>
        <xdr:cNvPr id="219" name="楕円 218"/>
        <xdr:cNvSpPr/>
      </xdr:nvSpPr>
      <xdr:spPr>
        <a:xfrm>
          <a:off x="3175000" y="141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127508</xdr:rowOff>
    </xdr:from>
    <xdr:ext cx="762000" cy="259045"/>
    <xdr:sp macro="" textlink="">
      <xdr:nvSpPr>
        <xdr:cNvPr id="220" name="テキスト ボックス 219"/>
        <xdr:cNvSpPr txBox="1"/>
      </xdr:nvSpPr>
      <xdr:spPr>
        <a:xfrm>
          <a:off x="2844800" y="1418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24741</xdr:rowOff>
    </xdr:from>
    <xdr:to>
      <xdr:col>11</xdr:col>
      <xdr:colOff>82550</xdr:colOff>
      <xdr:row>82</xdr:row>
      <xdr:rowOff>126341</xdr:rowOff>
    </xdr:to>
    <xdr:sp macro="" textlink="">
      <xdr:nvSpPr>
        <xdr:cNvPr id="221" name="楕円 220"/>
        <xdr:cNvSpPr/>
      </xdr:nvSpPr>
      <xdr:spPr>
        <a:xfrm>
          <a:off x="2286000" y="140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111118</xdr:rowOff>
    </xdr:from>
    <xdr:ext cx="762000" cy="259045"/>
    <xdr:sp macro="" textlink="">
      <xdr:nvSpPr>
        <xdr:cNvPr id="222" name="テキスト ボックス 221"/>
        <xdr:cNvSpPr txBox="1"/>
      </xdr:nvSpPr>
      <xdr:spPr>
        <a:xfrm>
          <a:off x="1955800" y="1417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11080</xdr:rowOff>
    </xdr:from>
    <xdr:to>
      <xdr:col>7</xdr:col>
      <xdr:colOff>31750</xdr:colOff>
      <xdr:row>82</xdr:row>
      <xdr:rowOff>112680</xdr:rowOff>
    </xdr:to>
    <xdr:sp macro="" textlink="">
      <xdr:nvSpPr>
        <xdr:cNvPr id="223" name="楕円 222"/>
        <xdr:cNvSpPr/>
      </xdr:nvSpPr>
      <xdr:spPr>
        <a:xfrm>
          <a:off x="1397000" y="1406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97457</xdr:rowOff>
    </xdr:from>
    <xdr:ext cx="762000" cy="259045"/>
    <xdr:sp macro="" textlink="">
      <xdr:nvSpPr>
        <xdr:cNvPr id="224" name="テキスト ボックス 223"/>
        <xdr:cNvSpPr txBox="1"/>
      </xdr:nvSpPr>
      <xdr:spPr>
        <a:xfrm>
          <a:off x="1066800" y="1415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令和元年度に退職者と新規採用職員との職員構成の変動が大きかったことなどが要因で指数は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台になり、以降もほぼ同水準で類似団体平均を下回ったまま推移している。令和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年度も退職者と新規採用職員との職員構成の変動が例年より大きかったもともあり、前年度から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ポイント下がった。</a:t>
          </a:r>
        </a:p>
        <a:p>
          <a:r>
            <a:rPr kumimoji="1" lang="ja-JP" altLang="en-US" sz="1300">
              <a:latin typeface="ＭＳ Ｐゴシック" panose="020B0600070205080204" pitchFamily="50" charset="-128"/>
              <a:ea typeface="ＭＳ Ｐゴシック" panose="020B0600070205080204" pitchFamily="50" charset="-128"/>
            </a:rPr>
            <a:t>　今後も引き続き、人勧や国基準に沿った給与改定や手当の見直し等を行うとともに、他団体の動向にも注視し、各種手当の総点検を行うなど、より一層の給与適正化に努める。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58561</xdr:rowOff>
    </xdr:to>
    <xdr:cxnSp macro="">
      <xdr:nvCxnSpPr>
        <xdr:cNvPr id="258" name="直線コネクタ 257"/>
        <xdr:cNvCxnSpPr/>
      </xdr:nvCxnSpPr>
      <xdr:spPr>
        <a:xfrm flipV="1">
          <a:off x="16179800" y="14537972"/>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58561</xdr:rowOff>
    </xdr:to>
    <xdr:cxnSp macro="">
      <xdr:nvCxnSpPr>
        <xdr:cNvPr id="261" name="直線コネクタ 260"/>
        <xdr:cNvCxnSpPr/>
      </xdr:nvCxnSpPr>
      <xdr:spPr>
        <a:xfrm>
          <a:off x="15290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86</xdr:row>
      <xdr:rowOff>47978</xdr:rowOff>
    </xdr:to>
    <xdr:cxnSp macro="">
      <xdr:nvCxnSpPr>
        <xdr:cNvPr id="264" name="直線コネクタ 263"/>
        <xdr:cNvCxnSpPr/>
      </xdr:nvCxnSpPr>
      <xdr:spPr>
        <a:xfrm flipV="1">
          <a:off x="14401800" y="1461840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47978</xdr:rowOff>
    </xdr:to>
    <xdr:cxnSp macro="">
      <xdr:nvCxnSpPr>
        <xdr:cNvPr id="267" name="直線コネクタ 266"/>
        <xdr:cNvCxnSpPr/>
      </xdr:nvCxnSpPr>
      <xdr:spPr>
        <a:xfrm>
          <a:off x="13512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7" name="楕円 276"/>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78" name="給与水準   （国との比較）該当値テキスト"/>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9" name="楕円 278"/>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0" name="テキスト ボックス 279"/>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1" name="楕円 280"/>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106132</xdr:rowOff>
    </xdr:from>
    <xdr:ext cx="762000" cy="259045"/>
    <xdr:sp macro="" textlink="">
      <xdr:nvSpPr>
        <xdr:cNvPr id="282" name="テキスト ボックス 281"/>
        <xdr:cNvSpPr txBox="1"/>
      </xdr:nvSpPr>
      <xdr:spPr>
        <a:xfrm>
          <a:off x="14909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3" name="楕円 282"/>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84" name="テキスト ボックス 283"/>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5" name="楕円 284"/>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86" name="テキスト ボックス 285"/>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職員数は減少傾向にあるが、類似団体平均を大きく上回っている要因として、市内に私立幼稚園が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園あるものの公立保育園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園を市営で運営していること、また、消防署も複数の市町村による広域設置ではなく、単独で運営していることなどが挙げられる。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　人口減少に伴い数値は今後も増加推移することが見込まれ、数値の改善は困難な状況にあるが、職員の定員管理の適正化について継続的に取り組むほか、今後も住民・行政サービスを確保しつつ、施設統廃合・民営化を含めた事務事業の見直し、効率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157722</xdr:rowOff>
    </xdr:from>
    <xdr:to>
      <xdr:col>81</xdr:col>
      <xdr:colOff>44450</xdr:colOff>
      <xdr:row>65</xdr:row>
      <xdr:rowOff>75898</xdr:rowOff>
    </xdr:to>
    <xdr:cxnSp macro="">
      <xdr:nvCxnSpPr>
        <xdr:cNvPr id="323" name="直線コネクタ 322"/>
        <xdr:cNvCxnSpPr/>
      </xdr:nvCxnSpPr>
      <xdr:spPr>
        <a:xfrm>
          <a:off x="16179800" y="11130522"/>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103717</xdr:rowOff>
    </xdr:from>
    <xdr:to>
      <xdr:col>77</xdr:col>
      <xdr:colOff>44450</xdr:colOff>
      <xdr:row>64</xdr:row>
      <xdr:rowOff>157722</xdr:rowOff>
    </xdr:to>
    <xdr:cxnSp macro="">
      <xdr:nvCxnSpPr>
        <xdr:cNvPr id="326" name="直線コネクタ 325"/>
        <xdr:cNvCxnSpPr/>
      </xdr:nvCxnSpPr>
      <xdr:spPr>
        <a:xfrm>
          <a:off x="15290800" y="11076517"/>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79587</xdr:rowOff>
    </xdr:from>
    <xdr:to>
      <xdr:col>72</xdr:col>
      <xdr:colOff>203200</xdr:colOff>
      <xdr:row>64</xdr:row>
      <xdr:rowOff>103717</xdr:rowOff>
    </xdr:to>
    <xdr:cxnSp macro="">
      <xdr:nvCxnSpPr>
        <xdr:cNvPr id="329" name="直線コネクタ 328"/>
        <xdr:cNvCxnSpPr/>
      </xdr:nvCxnSpPr>
      <xdr:spPr>
        <a:xfrm>
          <a:off x="14401800" y="110523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60053</xdr:rowOff>
    </xdr:from>
    <xdr:to>
      <xdr:col>68</xdr:col>
      <xdr:colOff>152400</xdr:colOff>
      <xdr:row>64</xdr:row>
      <xdr:rowOff>79587</xdr:rowOff>
    </xdr:to>
    <xdr:cxnSp macro="">
      <xdr:nvCxnSpPr>
        <xdr:cNvPr id="332" name="直線コネクタ 331"/>
        <xdr:cNvCxnSpPr/>
      </xdr:nvCxnSpPr>
      <xdr:spPr>
        <a:xfrm>
          <a:off x="13512800" y="1103285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25098</xdr:rowOff>
    </xdr:from>
    <xdr:to>
      <xdr:col>81</xdr:col>
      <xdr:colOff>95250</xdr:colOff>
      <xdr:row>65</xdr:row>
      <xdr:rowOff>126698</xdr:rowOff>
    </xdr:to>
    <xdr:sp macro="" textlink="">
      <xdr:nvSpPr>
        <xdr:cNvPr id="342" name="楕円 341"/>
        <xdr:cNvSpPr/>
      </xdr:nvSpPr>
      <xdr:spPr>
        <a:xfrm>
          <a:off x="169672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168625</xdr:rowOff>
    </xdr:from>
    <xdr:ext cx="762000" cy="259045"/>
    <xdr:sp macro="" textlink="">
      <xdr:nvSpPr>
        <xdr:cNvPr id="343" name="定員管理の状況該当値テキスト"/>
        <xdr:cNvSpPr txBox="1"/>
      </xdr:nvSpPr>
      <xdr:spPr>
        <a:xfrm>
          <a:off x="17106900" y="1114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106922</xdr:rowOff>
    </xdr:from>
    <xdr:to>
      <xdr:col>77</xdr:col>
      <xdr:colOff>95250</xdr:colOff>
      <xdr:row>65</xdr:row>
      <xdr:rowOff>37072</xdr:rowOff>
    </xdr:to>
    <xdr:sp macro="" textlink="">
      <xdr:nvSpPr>
        <xdr:cNvPr id="344" name="楕円 343"/>
        <xdr:cNvSpPr/>
      </xdr:nvSpPr>
      <xdr:spPr>
        <a:xfrm>
          <a:off x="16129000" y="110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21849</xdr:rowOff>
    </xdr:from>
    <xdr:ext cx="736600" cy="259045"/>
    <xdr:sp macro="" textlink="">
      <xdr:nvSpPr>
        <xdr:cNvPr id="345" name="テキスト ボックス 344"/>
        <xdr:cNvSpPr txBox="1"/>
      </xdr:nvSpPr>
      <xdr:spPr>
        <a:xfrm>
          <a:off x="15798800" y="1116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52917</xdr:rowOff>
    </xdr:from>
    <xdr:to>
      <xdr:col>73</xdr:col>
      <xdr:colOff>44450</xdr:colOff>
      <xdr:row>64</xdr:row>
      <xdr:rowOff>154517</xdr:rowOff>
    </xdr:to>
    <xdr:sp macro="" textlink="">
      <xdr:nvSpPr>
        <xdr:cNvPr id="346" name="楕円 345"/>
        <xdr:cNvSpPr/>
      </xdr:nvSpPr>
      <xdr:spPr>
        <a:xfrm>
          <a:off x="15240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139294</xdr:rowOff>
    </xdr:from>
    <xdr:ext cx="762000" cy="259045"/>
    <xdr:sp macro="" textlink="">
      <xdr:nvSpPr>
        <xdr:cNvPr id="347" name="テキスト ボックス 346"/>
        <xdr:cNvSpPr txBox="1"/>
      </xdr:nvSpPr>
      <xdr:spPr>
        <a:xfrm>
          <a:off x="14909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28787</xdr:rowOff>
    </xdr:from>
    <xdr:to>
      <xdr:col>68</xdr:col>
      <xdr:colOff>203200</xdr:colOff>
      <xdr:row>64</xdr:row>
      <xdr:rowOff>130387</xdr:rowOff>
    </xdr:to>
    <xdr:sp macro="" textlink="">
      <xdr:nvSpPr>
        <xdr:cNvPr id="348" name="楕円 347"/>
        <xdr:cNvSpPr/>
      </xdr:nvSpPr>
      <xdr:spPr>
        <a:xfrm>
          <a:off x="14351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115164</xdr:rowOff>
    </xdr:from>
    <xdr:ext cx="762000" cy="259045"/>
    <xdr:sp macro="" textlink="">
      <xdr:nvSpPr>
        <xdr:cNvPr id="349" name="テキスト ボックス 348"/>
        <xdr:cNvSpPr txBox="1"/>
      </xdr:nvSpPr>
      <xdr:spPr>
        <a:xfrm>
          <a:off x="14020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9253</xdr:rowOff>
    </xdr:from>
    <xdr:to>
      <xdr:col>64</xdr:col>
      <xdr:colOff>152400</xdr:colOff>
      <xdr:row>64</xdr:row>
      <xdr:rowOff>110853</xdr:rowOff>
    </xdr:to>
    <xdr:sp macro="" textlink="">
      <xdr:nvSpPr>
        <xdr:cNvPr id="350" name="楕円 349"/>
        <xdr:cNvSpPr/>
      </xdr:nvSpPr>
      <xdr:spPr>
        <a:xfrm>
          <a:off x="13462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95630</xdr:rowOff>
    </xdr:from>
    <xdr:ext cx="762000" cy="259045"/>
    <xdr:sp macro="" textlink="">
      <xdr:nvSpPr>
        <xdr:cNvPr id="351" name="テキスト ボックス 350"/>
        <xdr:cNvSpPr txBox="1"/>
      </xdr:nvSpPr>
      <xdr:spPr>
        <a:xfrm>
          <a:off x="13131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を超えて起債許可団体となっていたが、令和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年ぶりに</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を下回った。</a:t>
          </a:r>
        </a:p>
        <a:p>
          <a:r>
            <a:rPr kumimoji="1" lang="ja-JP" altLang="en-US" sz="1300">
              <a:latin typeface="ＭＳ Ｐゴシック" panose="020B0600070205080204" pitchFamily="50" charset="-128"/>
              <a:ea typeface="ＭＳ Ｐゴシック" panose="020B0600070205080204" pitchFamily="50" charset="-128"/>
            </a:rPr>
            <a:t>　現状の財政見通しでは、普通交付税の増額や公債費に係る交付税算入額の増などによって、今後数年間は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を下回ったまま推移していく想定であるが、令和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年度以降は公債費が増額推移していくため、比率の再上昇も懸念される。</a:t>
          </a:r>
        </a:p>
        <a:p>
          <a:r>
            <a:rPr kumimoji="1" lang="ja-JP" altLang="en-US" sz="1300">
              <a:latin typeface="ＭＳ Ｐゴシック" panose="020B0600070205080204" pitchFamily="50" charset="-128"/>
              <a:ea typeface="ＭＳ Ｐゴシック" panose="020B0600070205080204" pitchFamily="50" charset="-128"/>
            </a:rPr>
            <a:t>　引き続き</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を下回った状態を維持するため、令和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年度に繰上償還を実施し、令和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年度以降の公債費を減額させ、引き続き財政健全化に努める。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170815</xdr:rowOff>
    </xdr:from>
    <xdr:to>
      <xdr:col>81</xdr:col>
      <xdr:colOff>44450</xdr:colOff>
      <xdr:row>38</xdr:row>
      <xdr:rowOff>15452</xdr:rowOff>
    </xdr:to>
    <xdr:cxnSp macro="">
      <xdr:nvCxnSpPr>
        <xdr:cNvPr id="385" name="直線コネクタ 384"/>
        <xdr:cNvCxnSpPr/>
      </xdr:nvCxnSpPr>
      <xdr:spPr>
        <a:xfrm flipV="1">
          <a:off x="16179800" y="651446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15452</xdr:rowOff>
    </xdr:from>
    <xdr:to>
      <xdr:col>77</xdr:col>
      <xdr:colOff>44450</xdr:colOff>
      <xdr:row>38</xdr:row>
      <xdr:rowOff>37571</xdr:rowOff>
    </xdr:to>
    <xdr:cxnSp macro="">
      <xdr:nvCxnSpPr>
        <xdr:cNvPr id="388" name="直線コネクタ 387"/>
        <xdr:cNvCxnSpPr/>
      </xdr:nvCxnSpPr>
      <xdr:spPr>
        <a:xfrm flipV="1">
          <a:off x="15290800" y="6530552"/>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37571</xdr:rowOff>
    </xdr:from>
    <xdr:to>
      <xdr:col>72</xdr:col>
      <xdr:colOff>203200</xdr:colOff>
      <xdr:row>38</xdr:row>
      <xdr:rowOff>43604</xdr:rowOff>
    </xdr:to>
    <xdr:cxnSp macro="">
      <xdr:nvCxnSpPr>
        <xdr:cNvPr id="391" name="直線コネクタ 390"/>
        <xdr:cNvCxnSpPr/>
      </xdr:nvCxnSpPr>
      <xdr:spPr>
        <a:xfrm flipV="1">
          <a:off x="14401800" y="65526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51646</xdr:rowOff>
    </xdr:to>
    <xdr:cxnSp macro="">
      <xdr:nvCxnSpPr>
        <xdr:cNvPr id="394" name="直線コネクタ 393"/>
        <xdr:cNvCxnSpPr/>
      </xdr:nvCxnSpPr>
      <xdr:spPr>
        <a:xfrm flipV="1">
          <a:off x="13512800" y="655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120015</xdr:rowOff>
    </xdr:from>
    <xdr:to>
      <xdr:col>81</xdr:col>
      <xdr:colOff>95250</xdr:colOff>
      <xdr:row>38</xdr:row>
      <xdr:rowOff>50165</xdr:rowOff>
    </xdr:to>
    <xdr:sp macro="" textlink="">
      <xdr:nvSpPr>
        <xdr:cNvPr id="404" name="楕円 403"/>
        <xdr:cNvSpPr/>
      </xdr:nvSpPr>
      <xdr:spPr>
        <a:xfrm>
          <a:off x="169672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92092</xdr:rowOff>
    </xdr:from>
    <xdr:ext cx="762000" cy="259045"/>
    <xdr:sp macro="" textlink="">
      <xdr:nvSpPr>
        <xdr:cNvPr id="405" name="公債費負担の状況該当値テキスト"/>
        <xdr:cNvSpPr txBox="1"/>
      </xdr:nvSpPr>
      <xdr:spPr>
        <a:xfrm>
          <a:off x="17106900" y="643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136102</xdr:rowOff>
    </xdr:from>
    <xdr:to>
      <xdr:col>77</xdr:col>
      <xdr:colOff>95250</xdr:colOff>
      <xdr:row>38</xdr:row>
      <xdr:rowOff>66252</xdr:rowOff>
    </xdr:to>
    <xdr:sp macro="" textlink="">
      <xdr:nvSpPr>
        <xdr:cNvPr id="406" name="楕円 405"/>
        <xdr:cNvSpPr/>
      </xdr:nvSpPr>
      <xdr:spPr>
        <a:xfrm>
          <a:off x="16129000" y="64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51029</xdr:rowOff>
    </xdr:from>
    <xdr:ext cx="736600" cy="259045"/>
    <xdr:sp macro="" textlink="">
      <xdr:nvSpPr>
        <xdr:cNvPr id="407" name="テキスト ボックス 406"/>
        <xdr:cNvSpPr txBox="1"/>
      </xdr:nvSpPr>
      <xdr:spPr>
        <a:xfrm>
          <a:off x="15798800" y="656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158221</xdr:rowOff>
    </xdr:from>
    <xdr:to>
      <xdr:col>73</xdr:col>
      <xdr:colOff>44450</xdr:colOff>
      <xdr:row>38</xdr:row>
      <xdr:rowOff>88371</xdr:rowOff>
    </xdr:to>
    <xdr:sp macro="" textlink="">
      <xdr:nvSpPr>
        <xdr:cNvPr id="408" name="楕円 407"/>
        <xdr:cNvSpPr/>
      </xdr:nvSpPr>
      <xdr:spPr>
        <a:xfrm>
          <a:off x="15240000" y="65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73148</xdr:rowOff>
    </xdr:from>
    <xdr:ext cx="762000" cy="259045"/>
    <xdr:sp macro="" textlink="">
      <xdr:nvSpPr>
        <xdr:cNvPr id="409" name="テキスト ボックス 408"/>
        <xdr:cNvSpPr txBox="1"/>
      </xdr:nvSpPr>
      <xdr:spPr>
        <a:xfrm>
          <a:off x="14909800" y="658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164254</xdr:rowOff>
    </xdr:from>
    <xdr:to>
      <xdr:col>68</xdr:col>
      <xdr:colOff>203200</xdr:colOff>
      <xdr:row>38</xdr:row>
      <xdr:rowOff>94404</xdr:rowOff>
    </xdr:to>
    <xdr:sp macro="" textlink="">
      <xdr:nvSpPr>
        <xdr:cNvPr id="410" name="楕円 409"/>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79181</xdr:rowOff>
    </xdr:from>
    <xdr:ext cx="762000" cy="259045"/>
    <xdr:sp macro="" textlink="">
      <xdr:nvSpPr>
        <xdr:cNvPr id="411" name="テキスト ボックス 410"/>
        <xdr:cNvSpPr txBox="1"/>
      </xdr:nvSpPr>
      <xdr:spPr>
        <a:xfrm>
          <a:off x="140208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846</xdr:rowOff>
    </xdr:from>
    <xdr:to>
      <xdr:col>64</xdr:col>
      <xdr:colOff>152400</xdr:colOff>
      <xdr:row>38</xdr:row>
      <xdr:rowOff>102446</xdr:rowOff>
    </xdr:to>
    <xdr:sp macro="" textlink="">
      <xdr:nvSpPr>
        <xdr:cNvPr id="412" name="楕円 411"/>
        <xdr:cNvSpPr/>
      </xdr:nvSpPr>
      <xdr:spPr>
        <a:xfrm>
          <a:off x="13462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87223</xdr:rowOff>
    </xdr:from>
    <xdr:ext cx="762000" cy="259045"/>
    <xdr:sp macro="" textlink="">
      <xdr:nvSpPr>
        <xdr:cNvPr id="413" name="テキスト ボックス 412"/>
        <xdr:cNvSpPr txBox="1"/>
      </xdr:nvSpPr>
      <xdr:spPr>
        <a:xfrm>
          <a:off x="131318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依然として類似団体平均、全国平均、県内平均のいずれとも乖離が大きく、高い水準ではあるが、比率は平成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年度以降、毎年改善している。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年度は、地方債現在高の減</a:t>
          </a:r>
          <a:r>
            <a:rPr kumimoji="1" lang="en-US" altLang="ja-JP" sz="1300">
              <a:latin typeface="ＭＳ Ｐゴシック" panose="020B0600070205080204" pitchFamily="50" charset="-128"/>
              <a:ea typeface="ＭＳ Ｐゴシック" panose="020B0600070205080204" pitchFamily="50" charset="-128"/>
            </a:rPr>
            <a:t>801,194</a:t>
          </a:r>
          <a:r>
            <a:rPr kumimoji="1" lang="ja-JP" altLang="en-US" sz="1300">
              <a:latin typeface="ＭＳ Ｐゴシック" panose="020B0600070205080204" pitchFamily="50" charset="-128"/>
              <a:ea typeface="ＭＳ Ｐゴシック" panose="020B0600070205080204" pitchFamily="50" charset="-128"/>
            </a:rPr>
            <a:t>千円や充当可能基金の増加などによって</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今後も繰上償還の実施等により更なる数値改善が見込まれるが、新発債の抑制、有利債に限定した地方債借入、基金の温存など、中長期を見据えた財政運営に努める。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53435</xdr:rowOff>
    </xdr:from>
    <xdr:to>
      <xdr:col>81</xdr:col>
      <xdr:colOff>44450</xdr:colOff>
      <xdr:row>17</xdr:row>
      <xdr:rowOff>140303</xdr:rowOff>
    </xdr:to>
    <xdr:cxnSp macro="">
      <xdr:nvCxnSpPr>
        <xdr:cNvPr id="443" name="直線コネクタ 442"/>
        <xdr:cNvCxnSpPr/>
      </xdr:nvCxnSpPr>
      <xdr:spPr>
        <a:xfrm flipV="1">
          <a:off x="16179800" y="2968085"/>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140303</xdr:rowOff>
    </xdr:from>
    <xdr:to>
      <xdr:col>77</xdr:col>
      <xdr:colOff>44450</xdr:colOff>
      <xdr:row>18</xdr:row>
      <xdr:rowOff>94329</xdr:rowOff>
    </xdr:to>
    <xdr:cxnSp macro="">
      <xdr:nvCxnSpPr>
        <xdr:cNvPr id="446" name="直線コネクタ 445"/>
        <xdr:cNvCxnSpPr/>
      </xdr:nvCxnSpPr>
      <xdr:spPr>
        <a:xfrm flipV="1">
          <a:off x="15290800" y="3054953"/>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94329</xdr:rowOff>
    </xdr:from>
    <xdr:to>
      <xdr:col>72</xdr:col>
      <xdr:colOff>203200</xdr:colOff>
      <xdr:row>19</xdr:row>
      <xdr:rowOff>8541</xdr:rowOff>
    </xdr:to>
    <xdr:cxnSp macro="">
      <xdr:nvCxnSpPr>
        <xdr:cNvPr id="449" name="直線コネクタ 448"/>
        <xdr:cNvCxnSpPr/>
      </xdr:nvCxnSpPr>
      <xdr:spPr>
        <a:xfrm flipV="1">
          <a:off x="14401800" y="3180429"/>
          <a:ext cx="889000" cy="8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8541</xdr:rowOff>
    </xdr:from>
    <xdr:to>
      <xdr:col>68</xdr:col>
      <xdr:colOff>152400</xdr:colOff>
      <xdr:row>19</xdr:row>
      <xdr:rowOff>138843</xdr:rowOff>
    </xdr:to>
    <xdr:cxnSp macro="">
      <xdr:nvCxnSpPr>
        <xdr:cNvPr id="452" name="直線コネクタ 451"/>
        <xdr:cNvCxnSpPr/>
      </xdr:nvCxnSpPr>
      <xdr:spPr>
        <a:xfrm flipV="1">
          <a:off x="13512800" y="3266091"/>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2635</xdr:rowOff>
    </xdr:from>
    <xdr:to>
      <xdr:col>81</xdr:col>
      <xdr:colOff>95250</xdr:colOff>
      <xdr:row>17</xdr:row>
      <xdr:rowOff>104235</xdr:rowOff>
    </xdr:to>
    <xdr:sp macro="" textlink="">
      <xdr:nvSpPr>
        <xdr:cNvPr id="462" name="楕円 461"/>
        <xdr:cNvSpPr/>
      </xdr:nvSpPr>
      <xdr:spPr>
        <a:xfrm>
          <a:off x="16967200" y="29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146162</xdr:rowOff>
    </xdr:from>
    <xdr:ext cx="762000" cy="259045"/>
    <xdr:sp macro="" textlink="">
      <xdr:nvSpPr>
        <xdr:cNvPr id="463" name="将来負担の状況該当値テキスト"/>
        <xdr:cNvSpPr txBox="1"/>
      </xdr:nvSpPr>
      <xdr:spPr>
        <a:xfrm>
          <a:off x="17106900" y="28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89503</xdr:rowOff>
    </xdr:from>
    <xdr:to>
      <xdr:col>77</xdr:col>
      <xdr:colOff>95250</xdr:colOff>
      <xdr:row>18</xdr:row>
      <xdr:rowOff>19653</xdr:rowOff>
    </xdr:to>
    <xdr:sp macro="" textlink="">
      <xdr:nvSpPr>
        <xdr:cNvPr id="464" name="楕円 463"/>
        <xdr:cNvSpPr/>
      </xdr:nvSpPr>
      <xdr:spPr>
        <a:xfrm>
          <a:off x="16129000" y="30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4430</xdr:rowOff>
    </xdr:from>
    <xdr:ext cx="736600" cy="259045"/>
    <xdr:sp macro="" textlink="">
      <xdr:nvSpPr>
        <xdr:cNvPr id="465" name="テキスト ボックス 464"/>
        <xdr:cNvSpPr txBox="1"/>
      </xdr:nvSpPr>
      <xdr:spPr>
        <a:xfrm>
          <a:off x="15798800" y="3090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43529</xdr:rowOff>
    </xdr:from>
    <xdr:to>
      <xdr:col>73</xdr:col>
      <xdr:colOff>44450</xdr:colOff>
      <xdr:row>18</xdr:row>
      <xdr:rowOff>145129</xdr:rowOff>
    </xdr:to>
    <xdr:sp macro="" textlink="">
      <xdr:nvSpPr>
        <xdr:cNvPr id="466" name="楕円 465"/>
        <xdr:cNvSpPr/>
      </xdr:nvSpPr>
      <xdr:spPr>
        <a:xfrm>
          <a:off x="15240000" y="31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129906</xdr:rowOff>
    </xdr:from>
    <xdr:ext cx="762000" cy="259045"/>
    <xdr:sp macro="" textlink="">
      <xdr:nvSpPr>
        <xdr:cNvPr id="467" name="テキスト ボックス 466"/>
        <xdr:cNvSpPr txBox="1"/>
      </xdr:nvSpPr>
      <xdr:spPr>
        <a:xfrm>
          <a:off x="14909800" y="321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129191</xdr:rowOff>
    </xdr:from>
    <xdr:to>
      <xdr:col>68</xdr:col>
      <xdr:colOff>203200</xdr:colOff>
      <xdr:row>19</xdr:row>
      <xdr:rowOff>59341</xdr:rowOff>
    </xdr:to>
    <xdr:sp macro="" textlink="">
      <xdr:nvSpPr>
        <xdr:cNvPr id="468" name="楕円 467"/>
        <xdr:cNvSpPr/>
      </xdr:nvSpPr>
      <xdr:spPr>
        <a:xfrm>
          <a:off x="14351000" y="32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44118</xdr:rowOff>
    </xdr:from>
    <xdr:ext cx="762000" cy="259045"/>
    <xdr:sp macro="" textlink="">
      <xdr:nvSpPr>
        <xdr:cNvPr id="469" name="テキスト ボックス 468"/>
        <xdr:cNvSpPr txBox="1"/>
      </xdr:nvSpPr>
      <xdr:spPr>
        <a:xfrm>
          <a:off x="14020800" y="330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88043</xdr:rowOff>
    </xdr:from>
    <xdr:to>
      <xdr:col>64</xdr:col>
      <xdr:colOff>152400</xdr:colOff>
      <xdr:row>20</xdr:row>
      <xdr:rowOff>18193</xdr:rowOff>
    </xdr:to>
    <xdr:sp macro="" textlink="">
      <xdr:nvSpPr>
        <xdr:cNvPr id="470" name="楕円 469"/>
        <xdr:cNvSpPr/>
      </xdr:nvSpPr>
      <xdr:spPr>
        <a:xfrm>
          <a:off x="13462000" y="33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2970</xdr:rowOff>
    </xdr:from>
    <xdr:ext cx="762000" cy="259045"/>
    <xdr:sp macro="" textlink="">
      <xdr:nvSpPr>
        <xdr:cNvPr id="471" name="テキスト ボックス 470"/>
        <xdr:cNvSpPr txBox="1"/>
      </xdr:nvSpPr>
      <xdr:spPr>
        <a:xfrm>
          <a:off x="13131800" y="343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12,271
12,177
266.01
10,656,500
10,383,246
248,277
5,446,147
14,427,256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人件費が高水準にあるのは、市内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つの保育所の全てが公立であること、また、消防署も広域設置ではなく単独運営していることにより、類似団体に比べ職員数が多いことに起因する。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年度は、退職者数の増（対前年度比＋</a:t>
          </a:r>
          <a:r>
            <a:rPr kumimoji="1" lang="en-US" altLang="ja-JP" sz="1300">
              <a:latin typeface="ＭＳ Ｐゴシック" panose="020B0600070205080204" pitchFamily="50" charset="-128"/>
              <a:ea typeface="ＭＳ Ｐゴシック" panose="020B0600070205080204" pitchFamily="50" charset="-128"/>
            </a:rPr>
            <a:t>36,043</a:t>
          </a:r>
          <a:r>
            <a:rPr kumimoji="1" lang="ja-JP" altLang="en-US" sz="1300">
              <a:latin typeface="ＭＳ Ｐゴシック" panose="020B0600070205080204" pitchFamily="50" charset="-128"/>
              <a:ea typeface="ＭＳ Ｐゴシック" panose="020B0600070205080204" pitchFamily="50" charset="-128"/>
            </a:rPr>
            <a:t>千円）となったことに加え、普通交付税の減額が主な理由で、分母となる歳入経常一般財源が減額したため、経常収支比率は前年度から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134620</xdr:rowOff>
    </xdr:from>
    <xdr:to>
      <xdr:col>24</xdr:col>
      <xdr:colOff>25400</xdr:colOff>
      <xdr:row>38</xdr:row>
      <xdr:rowOff>165100</xdr:rowOff>
    </xdr:to>
    <xdr:cxnSp macro="">
      <xdr:nvCxnSpPr>
        <xdr:cNvPr id="66" name="直線コネクタ 65"/>
        <xdr:cNvCxnSpPr/>
      </xdr:nvCxnSpPr>
      <xdr:spPr>
        <a:xfrm>
          <a:off x="3987800" y="6649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40</xdr:row>
      <xdr:rowOff>5080</xdr:rowOff>
    </xdr:to>
    <xdr:cxnSp macro="">
      <xdr:nvCxnSpPr>
        <xdr:cNvPr id="69" name="直線コネクタ 68"/>
        <xdr:cNvCxnSpPr/>
      </xdr:nvCxnSpPr>
      <xdr:spPr>
        <a:xfrm flipV="1">
          <a:off x="3098800" y="66497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40</xdr:row>
      <xdr:rowOff>5080</xdr:rowOff>
    </xdr:to>
    <xdr:cxnSp macro="">
      <xdr:nvCxnSpPr>
        <xdr:cNvPr id="72" name="直線コネクタ 71"/>
        <xdr:cNvCxnSpPr/>
      </xdr:nvCxnSpPr>
      <xdr:spPr>
        <a:xfrm>
          <a:off x="2209800" y="65887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39</xdr:row>
      <xdr:rowOff>54610</xdr:rowOff>
    </xdr:to>
    <xdr:cxnSp macro="">
      <xdr:nvCxnSpPr>
        <xdr:cNvPr id="75" name="直線コネクタ 74"/>
        <xdr:cNvCxnSpPr/>
      </xdr:nvCxnSpPr>
      <xdr:spPr>
        <a:xfrm flipV="1">
          <a:off x="1320800" y="65887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125730</xdr:rowOff>
    </xdr:from>
    <xdr:to>
      <xdr:col>15</xdr:col>
      <xdr:colOff>149225</xdr:colOff>
      <xdr:row>40</xdr:row>
      <xdr:rowOff>55880</xdr:rowOff>
    </xdr:to>
    <xdr:sp macro="" textlink="">
      <xdr:nvSpPr>
        <xdr:cNvPr id="89" name="楕円 88"/>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40657</xdr:rowOff>
    </xdr:from>
    <xdr:ext cx="762000" cy="259045"/>
    <xdr:sp macro="" textlink="">
      <xdr:nvSpPr>
        <xdr:cNvPr id="90" name="テキスト ボックス 89"/>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xdr:rowOff>
    </xdr:from>
    <xdr:to>
      <xdr:col>6</xdr:col>
      <xdr:colOff>171450</xdr:colOff>
      <xdr:row>39</xdr:row>
      <xdr:rowOff>105410</xdr:rowOff>
    </xdr:to>
    <xdr:sp macro="" textlink="">
      <xdr:nvSpPr>
        <xdr:cNvPr id="93" name="楕円 92"/>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90187</xdr:rowOff>
    </xdr:from>
    <xdr:ext cx="762000" cy="259045"/>
    <xdr:sp macro="" textlink="">
      <xdr:nvSpPr>
        <xdr:cNvPr id="94" name="テキスト ボックス 93"/>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歳出決算額では前年度から▲</a:t>
          </a:r>
          <a:r>
            <a:rPr kumimoji="1" lang="en-US" altLang="ja-JP" sz="1300">
              <a:latin typeface="ＭＳ Ｐゴシック" panose="020B0600070205080204" pitchFamily="50" charset="-128"/>
              <a:ea typeface="ＭＳ Ｐゴシック" panose="020B0600070205080204" pitchFamily="50" charset="-128"/>
            </a:rPr>
            <a:t>3,848</a:t>
          </a:r>
          <a:r>
            <a:rPr kumimoji="1" lang="ja-JP" altLang="en-US" sz="1300">
              <a:latin typeface="ＭＳ Ｐゴシック" panose="020B0600070205080204" pitchFamily="50" charset="-128"/>
              <a:ea typeface="ＭＳ Ｐゴシック" panose="020B0600070205080204" pitchFamily="50" charset="-128"/>
            </a:rPr>
            <a:t>千円となっているが、主な要因はコロナワクチン接種に係る費用の減であり、経常的歳出でみると、税や生活保護のシステム改修委託料の増や放課後児童クラブ推進事業委託料、中央公民館指定管理料の増により対前年度比で＋</a:t>
          </a:r>
          <a:r>
            <a:rPr kumimoji="1" lang="en-US" altLang="ja-JP" sz="1300">
              <a:latin typeface="ＭＳ Ｐゴシック" panose="020B0600070205080204" pitchFamily="50" charset="-128"/>
              <a:ea typeface="ＭＳ Ｐゴシック" panose="020B0600070205080204" pitchFamily="50" charset="-128"/>
            </a:rPr>
            <a:t>6,568</a:t>
          </a:r>
          <a:r>
            <a:rPr kumimoji="1" lang="ja-JP" altLang="en-US" sz="1300">
              <a:latin typeface="ＭＳ Ｐゴシック" panose="020B0600070205080204" pitchFamily="50" charset="-128"/>
              <a:ea typeface="ＭＳ Ｐゴシック" panose="020B0600070205080204" pitchFamily="50" charset="-128"/>
            </a:rPr>
            <a:t>千円となった。結果、分母の減額もあり経常収支比率は前年度から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37193</xdr:rowOff>
    </xdr:from>
    <xdr:to>
      <xdr:col>82</xdr:col>
      <xdr:colOff>107950</xdr:colOff>
      <xdr:row>13</xdr:row>
      <xdr:rowOff>80736</xdr:rowOff>
    </xdr:to>
    <xdr:cxnSp macro="">
      <xdr:nvCxnSpPr>
        <xdr:cNvPr id="129" name="直線コネクタ 128"/>
        <xdr:cNvCxnSpPr/>
      </xdr:nvCxnSpPr>
      <xdr:spPr>
        <a:xfrm>
          <a:off x="15671800" y="2266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37193</xdr:rowOff>
    </xdr:from>
    <xdr:to>
      <xdr:col>78</xdr:col>
      <xdr:colOff>69850</xdr:colOff>
      <xdr:row>13</xdr:row>
      <xdr:rowOff>69850</xdr:rowOff>
    </xdr:to>
    <xdr:cxnSp macro="">
      <xdr:nvCxnSpPr>
        <xdr:cNvPr id="132" name="直線コネクタ 131"/>
        <xdr:cNvCxnSpPr/>
      </xdr:nvCxnSpPr>
      <xdr:spPr>
        <a:xfrm flipV="1">
          <a:off x="14782800" y="2266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14</xdr:row>
      <xdr:rowOff>18143</xdr:rowOff>
    </xdr:to>
    <xdr:cxnSp macro="">
      <xdr:nvCxnSpPr>
        <xdr:cNvPr id="135" name="直線コネクタ 134"/>
        <xdr:cNvCxnSpPr/>
      </xdr:nvCxnSpPr>
      <xdr:spPr>
        <a:xfrm flipV="1">
          <a:off x="13893800" y="2298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18143</xdr:rowOff>
    </xdr:from>
    <xdr:to>
      <xdr:col>69</xdr:col>
      <xdr:colOff>92075</xdr:colOff>
      <xdr:row>14</xdr:row>
      <xdr:rowOff>72571</xdr:rowOff>
    </xdr:to>
    <xdr:cxnSp macro="">
      <xdr:nvCxnSpPr>
        <xdr:cNvPr id="138" name="直線コネクタ 137"/>
        <xdr:cNvCxnSpPr/>
      </xdr:nvCxnSpPr>
      <xdr:spPr>
        <a:xfrm flipV="1">
          <a:off x="13004800" y="2418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29936</xdr:rowOff>
    </xdr:from>
    <xdr:to>
      <xdr:col>82</xdr:col>
      <xdr:colOff>158750</xdr:colOff>
      <xdr:row>13</xdr:row>
      <xdr:rowOff>131536</xdr:rowOff>
    </xdr:to>
    <xdr:sp macro="" textlink="">
      <xdr:nvSpPr>
        <xdr:cNvPr id="148" name="楕円 147"/>
        <xdr:cNvSpPr/>
      </xdr:nvSpPr>
      <xdr:spPr>
        <a:xfrm>
          <a:off x="164592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109963</xdr:rowOff>
    </xdr:from>
    <xdr:ext cx="762000" cy="259045"/>
    <xdr:sp macro="" textlink="">
      <xdr:nvSpPr>
        <xdr:cNvPr id="149" name="物件費該当値テキスト"/>
        <xdr:cNvSpPr txBox="1"/>
      </xdr:nvSpPr>
      <xdr:spPr>
        <a:xfrm>
          <a:off x="16598900" y="216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157843</xdr:rowOff>
    </xdr:from>
    <xdr:to>
      <xdr:col>78</xdr:col>
      <xdr:colOff>120650</xdr:colOff>
      <xdr:row>13</xdr:row>
      <xdr:rowOff>87993</xdr:rowOff>
    </xdr:to>
    <xdr:sp macro="" textlink="">
      <xdr:nvSpPr>
        <xdr:cNvPr id="150" name="楕円 149"/>
        <xdr:cNvSpPr/>
      </xdr:nvSpPr>
      <xdr:spPr>
        <a:xfrm>
          <a:off x="15621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98170</xdr:rowOff>
    </xdr:from>
    <xdr:ext cx="736600" cy="259045"/>
    <xdr:sp macro="" textlink="">
      <xdr:nvSpPr>
        <xdr:cNvPr id="151" name="テキスト ボックス 150"/>
        <xdr:cNvSpPr txBox="1"/>
      </xdr:nvSpPr>
      <xdr:spPr>
        <a:xfrm>
          <a:off x="15290800" y="198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2" name="楕円 151"/>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3" name="テキスト ボックス 152"/>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138793</xdr:rowOff>
    </xdr:from>
    <xdr:to>
      <xdr:col>69</xdr:col>
      <xdr:colOff>142875</xdr:colOff>
      <xdr:row>14</xdr:row>
      <xdr:rowOff>68943</xdr:rowOff>
    </xdr:to>
    <xdr:sp macro="" textlink="">
      <xdr:nvSpPr>
        <xdr:cNvPr id="154" name="楕円 153"/>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79120</xdr:rowOff>
    </xdr:from>
    <xdr:ext cx="762000" cy="259045"/>
    <xdr:sp macro="" textlink="">
      <xdr:nvSpPr>
        <xdr:cNvPr id="155" name="テキスト ボックス 154"/>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6" name="楕円 155"/>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7" name="テキスト ボックス 156"/>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生活保護費の減額や児童手当の減、障害者自立支援給付費等の減により、扶助費の経常経費充当一般財源は前年度から</a:t>
          </a:r>
          <a:r>
            <a:rPr kumimoji="1" lang="en-US" altLang="ja-JP" sz="1300">
              <a:latin typeface="ＭＳ Ｐゴシック" panose="020B0600070205080204" pitchFamily="50" charset="-128"/>
              <a:ea typeface="ＭＳ Ｐゴシック" panose="020B0600070205080204" pitchFamily="50" charset="-128"/>
            </a:rPr>
            <a:t>24,940</a:t>
          </a:r>
          <a:r>
            <a:rPr kumimoji="1" lang="ja-JP" altLang="en-US" sz="1300">
              <a:latin typeface="ＭＳ Ｐゴシック" panose="020B0600070205080204" pitchFamily="50" charset="-128"/>
              <a:ea typeface="ＭＳ Ｐゴシック" panose="020B0600070205080204" pitchFamily="50" charset="-128"/>
            </a:rPr>
            <a:t>千円の減額となった。</a:t>
          </a:r>
        </a:p>
        <a:p>
          <a:r>
            <a:rPr kumimoji="1" lang="ja-JP" altLang="en-US" sz="1300">
              <a:latin typeface="ＭＳ Ｐゴシック" panose="020B0600070205080204" pitchFamily="50" charset="-128"/>
              <a:ea typeface="ＭＳ Ｐゴシック" panose="020B0600070205080204" pitchFamily="50" charset="-128"/>
            </a:rPr>
            <a:t>　普通交付税の減額により分母が減額したこともあるが、歳出の減小に伴い比率は前年度から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31750</xdr:rowOff>
    </xdr:to>
    <xdr:cxnSp macro="">
      <xdr:nvCxnSpPr>
        <xdr:cNvPr id="190" name="直線コネクタ 189"/>
        <xdr:cNvCxnSpPr/>
      </xdr:nvCxnSpPr>
      <xdr:spPr>
        <a:xfrm flipV="1">
          <a:off x="3987800" y="9436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82550</xdr:rowOff>
    </xdr:to>
    <xdr:cxnSp macro="">
      <xdr:nvCxnSpPr>
        <xdr:cNvPr id="193" name="直線コネクタ 192"/>
        <xdr:cNvCxnSpPr/>
      </xdr:nvCxnSpPr>
      <xdr:spPr>
        <a:xfrm flipV="1">
          <a:off x="3098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56</xdr:row>
      <xdr:rowOff>76200</xdr:rowOff>
    </xdr:to>
    <xdr:cxnSp macro="">
      <xdr:nvCxnSpPr>
        <xdr:cNvPr id="196" name="直線コネクタ 195"/>
        <xdr:cNvCxnSpPr/>
      </xdr:nvCxnSpPr>
      <xdr:spPr>
        <a:xfrm flipV="1">
          <a:off x="2209800" y="9512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76200</xdr:rowOff>
    </xdr:to>
    <xdr:cxnSp macro="">
      <xdr:nvCxnSpPr>
        <xdr:cNvPr id="199" name="直線コネクタ 198"/>
        <xdr:cNvCxnSpPr/>
      </xdr:nvCxnSpPr>
      <xdr:spPr>
        <a:xfrm>
          <a:off x="1320800" y="965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9" name="楕円 208"/>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10"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3" name="楕円 212"/>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4" name="テキスト ボックス 21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5" name="楕円 214"/>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6" name="テキスト ボックス 215"/>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繰出金については、後期高齢者医療繰出金が医療給付費負担金や人件費等事務費の減によって前年度から△</a:t>
          </a:r>
          <a:r>
            <a:rPr kumimoji="1" lang="en-US" altLang="ja-JP" sz="1200">
              <a:latin typeface="ＭＳ Ｐゴシック" panose="020B0600070205080204" pitchFamily="50" charset="-128"/>
              <a:ea typeface="ＭＳ Ｐゴシック" panose="020B0600070205080204" pitchFamily="50" charset="-128"/>
            </a:rPr>
            <a:t>3,462</a:t>
          </a:r>
          <a:r>
            <a:rPr kumimoji="1" lang="ja-JP" altLang="en-US" sz="1200">
              <a:latin typeface="ＭＳ Ｐゴシック" panose="020B0600070205080204" pitchFamily="50" charset="-128"/>
              <a:ea typeface="ＭＳ Ｐゴシック" panose="020B0600070205080204" pitchFamily="50" charset="-128"/>
            </a:rPr>
            <a:t>千円となった。また介護保険繰出金も△</a:t>
          </a:r>
          <a:r>
            <a:rPr kumimoji="1" lang="en-US" altLang="ja-JP" sz="1200">
              <a:latin typeface="ＭＳ Ｐゴシック" panose="020B0600070205080204" pitchFamily="50" charset="-128"/>
              <a:ea typeface="ＭＳ Ｐゴシック" panose="020B0600070205080204" pitchFamily="50" charset="-128"/>
            </a:rPr>
            <a:t>11,274</a:t>
          </a:r>
          <a:r>
            <a:rPr kumimoji="1" lang="ja-JP" altLang="en-US" sz="1200">
              <a:latin typeface="ＭＳ Ｐゴシック" panose="020B0600070205080204" pitchFamily="50" charset="-128"/>
              <a:ea typeface="ＭＳ Ｐゴシック" panose="020B0600070205080204" pitchFamily="50" charset="-128"/>
            </a:rPr>
            <a:t>千円も減となったことで、経常的歳出が前年度から△</a:t>
          </a:r>
          <a:r>
            <a:rPr kumimoji="1" lang="en-US" altLang="ja-JP" sz="1200">
              <a:latin typeface="ＭＳ Ｐゴシック" panose="020B0600070205080204" pitchFamily="50" charset="-128"/>
              <a:ea typeface="ＭＳ Ｐゴシック" panose="020B0600070205080204" pitchFamily="50" charset="-128"/>
            </a:rPr>
            <a:t>29,458</a:t>
          </a:r>
          <a:r>
            <a:rPr kumimoji="1" lang="ja-JP" altLang="en-US" sz="1200">
              <a:latin typeface="ＭＳ Ｐゴシック" panose="020B0600070205080204" pitchFamily="50" charset="-128"/>
              <a:ea typeface="ＭＳ Ｐゴシック" panose="020B0600070205080204" pitchFamily="50" charset="-128"/>
            </a:rPr>
            <a:t>千円となったため、経常収支比率は前年度から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一方、維持補修費では土木費の経常経費充当一般財源が＋</a:t>
          </a:r>
          <a:r>
            <a:rPr kumimoji="1" lang="en-US" altLang="ja-JP" sz="1200">
              <a:latin typeface="ＭＳ Ｐゴシック" panose="020B0600070205080204" pitchFamily="50" charset="-128"/>
              <a:ea typeface="ＭＳ Ｐゴシック" panose="020B0600070205080204" pitchFamily="50" charset="-128"/>
            </a:rPr>
            <a:t>5,371</a:t>
          </a:r>
          <a:r>
            <a:rPr kumimoji="1" lang="ja-JP" altLang="en-US" sz="1200">
              <a:latin typeface="ＭＳ Ｐゴシック" panose="020B0600070205080204" pitchFamily="50" charset="-128"/>
              <a:ea typeface="ＭＳ Ｐゴシック" panose="020B0600070205080204" pitchFamily="50" charset="-128"/>
            </a:rPr>
            <a:t>千円となったため、令和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年度の維持補修費の総額は</a:t>
          </a:r>
          <a:r>
            <a:rPr kumimoji="1" lang="en-US" altLang="ja-JP" sz="1200">
              <a:latin typeface="ＭＳ Ｐゴシック" panose="020B0600070205080204" pitchFamily="50" charset="-128"/>
              <a:ea typeface="ＭＳ Ｐゴシック" panose="020B0600070205080204" pitchFamily="50" charset="-128"/>
            </a:rPr>
            <a:t>43,087</a:t>
          </a:r>
          <a:r>
            <a:rPr kumimoji="1" lang="ja-JP" altLang="en-US" sz="1200">
              <a:latin typeface="ＭＳ Ｐゴシック" panose="020B0600070205080204" pitchFamily="50" charset="-128"/>
              <a:ea typeface="ＭＳ Ｐゴシック" panose="020B0600070205080204" pitchFamily="50" charset="-128"/>
            </a:rPr>
            <a:t>千円となり、分母の減額もあり経常収支比率は前年度から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111760</xdr:rowOff>
    </xdr:to>
    <xdr:cxnSp macro="">
      <xdr:nvCxnSpPr>
        <xdr:cNvPr id="251" name="直線コネクタ 250"/>
        <xdr:cNvCxnSpPr/>
      </xdr:nvCxnSpPr>
      <xdr:spPr>
        <a:xfrm flipV="1">
          <a:off x="15671800" y="9697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134620</xdr:rowOff>
    </xdr:to>
    <xdr:cxnSp macro="">
      <xdr:nvCxnSpPr>
        <xdr:cNvPr id="254" name="直線コネクタ 253"/>
        <xdr:cNvCxnSpPr/>
      </xdr:nvCxnSpPr>
      <xdr:spPr>
        <a:xfrm flipV="1">
          <a:off x="14782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8890</xdr:rowOff>
    </xdr:to>
    <xdr:cxnSp macro="">
      <xdr:nvCxnSpPr>
        <xdr:cNvPr id="257" name="直線コネクタ 256"/>
        <xdr:cNvCxnSpPr/>
      </xdr:nvCxnSpPr>
      <xdr:spPr>
        <a:xfrm flipV="1">
          <a:off x="13893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24130</xdr:rowOff>
    </xdr:to>
    <xdr:cxnSp macro="">
      <xdr:nvCxnSpPr>
        <xdr:cNvPr id="260" name="直線コネクタ 259"/>
        <xdr:cNvCxnSpPr/>
      </xdr:nvCxnSpPr>
      <xdr:spPr>
        <a:xfrm flipV="1">
          <a:off x="13004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2" name="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147337</xdr:rowOff>
    </xdr:from>
    <xdr:ext cx="736600" cy="259045"/>
    <xdr:sp macro="" textlink="">
      <xdr:nvSpPr>
        <xdr:cNvPr id="273" name="テキスト ボックス 272"/>
        <xdr:cNvSpPr txBox="1"/>
      </xdr:nvSpPr>
      <xdr:spPr>
        <a:xfrm>
          <a:off x="15290800" y="974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4" name="楕円 273"/>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170197</xdr:rowOff>
    </xdr:from>
    <xdr:ext cx="762000" cy="259045"/>
    <xdr:sp macro="" textlink="">
      <xdr:nvSpPr>
        <xdr:cNvPr id="275" name="テキスト ボックス 274"/>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6" name="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7" name="テキスト ボックス 276"/>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9" name="テキスト ボックス 278"/>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令和４年度の補助費等の経常経費充当一般財源は</a:t>
          </a:r>
          <a:r>
            <a:rPr kumimoji="1" lang="en-US" altLang="ja-JP" sz="1300">
              <a:latin typeface="ＭＳ Ｐゴシック" panose="020B0600070205080204" pitchFamily="50" charset="-128"/>
              <a:ea typeface="ＭＳ Ｐゴシック" panose="020B0600070205080204" pitchFamily="50" charset="-128"/>
            </a:rPr>
            <a:t>395,678</a:t>
          </a:r>
          <a:r>
            <a:rPr kumimoji="1" lang="ja-JP" altLang="en-US" sz="1300">
              <a:latin typeface="ＭＳ Ｐゴシック" panose="020B0600070205080204" pitchFamily="50" charset="-128"/>
              <a:ea typeface="ＭＳ Ｐゴシック" panose="020B0600070205080204" pitchFamily="50" charset="-128"/>
            </a:rPr>
            <a:t>千円となり、対前年度比＋</a:t>
          </a:r>
          <a:r>
            <a:rPr kumimoji="1" lang="en-US" altLang="ja-JP" sz="1300">
              <a:latin typeface="ＭＳ Ｐゴシック" panose="020B0600070205080204" pitchFamily="50" charset="-128"/>
              <a:ea typeface="ＭＳ Ｐゴシック" panose="020B0600070205080204" pitchFamily="50" charset="-128"/>
            </a:rPr>
            <a:t>36,970</a:t>
          </a:r>
          <a:r>
            <a:rPr kumimoji="1" lang="ja-JP" altLang="en-US" sz="1300">
              <a:latin typeface="ＭＳ Ｐゴシック" panose="020B0600070205080204" pitchFamily="50" charset="-128"/>
              <a:ea typeface="ＭＳ Ｐゴシック" panose="020B0600070205080204" pitchFamily="50" charset="-128"/>
            </a:rPr>
            <a:t>千円の増となった。幡多広域市町村圏事務組合負担金＋</a:t>
          </a:r>
          <a:r>
            <a:rPr kumimoji="1" lang="en-US" altLang="ja-JP" sz="1300">
              <a:latin typeface="ＭＳ Ｐゴシック" panose="020B0600070205080204" pitchFamily="50" charset="-128"/>
              <a:ea typeface="ＭＳ Ｐゴシック" panose="020B0600070205080204" pitchFamily="50" charset="-128"/>
            </a:rPr>
            <a:t>4,421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118,137</a:t>
          </a:r>
          <a:r>
            <a:rPr kumimoji="1" lang="ja-JP" altLang="en-US" sz="1300">
              <a:latin typeface="ＭＳ Ｐゴシック" panose="020B0600070205080204" pitchFamily="50" charset="-128"/>
              <a:ea typeface="ＭＳ Ｐゴシック" panose="020B0600070205080204" pitchFamily="50" charset="-128"/>
            </a:rPr>
            <a:t>千円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122,558</a:t>
          </a:r>
          <a:r>
            <a:rPr kumimoji="1" lang="ja-JP" altLang="en-US" sz="1300">
              <a:latin typeface="ＭＳ Ｐゴシック" panose="020B0600070205080204" pitchFamily="50" charset="-128"/>
              <a:ea typeface="ＭＳ Ｐゴシック" panose="020B0600070205080204" pitchFamily="50" charset="-128"/>
            </a:rPr>
            <a:t>千円）、生活バス路線運行維持費補助金＋</a:t>
          </a:r>
          <a:r>
            <a:rPr kumimoji="1" lang="en-US" altLang="ja-JP" sz="1300">
              <a:latin typeface="ＭＳ Ｐゴシック" panose="020B0600070205080204" pitchFamily="50" charset="-128"/>
              <a:ea typeface="ＭＳ Ｐゴシック" panose="020B0600070205080204" pitchFamily="50" charset="-128"/>
            </a:rPr>
            <a:t>7,773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R3:24,346</a:t>
          </a:r>
          <a:r>
            <a:rPr kumimoji="1" lang="ja-JP" altLang="en-US" sz="1300">
              <a:latin typeface="ＭＳ Ｐゴシック" panose="020B0600070205080204" pitchFamily="50" charset="-128"/>
              <a:ea typeface="ＭＳ Ｐゴシック" panose="020B0600070205080204" pitchFamily="50" charset="-128"/>
            </a:rPr>
            <a:t>千円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32,119</a:t>
          </a:r>
          <a:r>
            <a:rPr kumimoji="1" lang="ja-JP" altLang="en-US" sz="1300">
              <a:latin typeface="ＭＳ Ｐゴシック" panose="020B0600070205080204" pitchFamily="50" charset="-128"/>
              <a:ea typeface="ＭＳ Ｐゴシック" panose="020B0600070205080204" pitchFamily="50" charset="-128"/>
            </a:rPr>
            <a:t>千円）、介護人材等定着支援事業＋</a:t>
          </a:r>
          <a:r>
            <a:rPr kumimoji="1" lang="en-US" altLang="ja-JP" sz="1300">
              <a:latin typeface="ＭＳ Ｐゴシック" panose="020B0600070205080204" pitchFamily="50" charset="-128"/>
              <a:ea typeface="ＭＳ Ｐゴシック" panose="020B0600070205080204" pitchFamily="50" charset="-128"/>
            </a:rPr>
            <a:t>6,750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千円　</a:t>
          </a:r>
          <a:r>
            <a:rPr kumimoji="1" lang="en-US" altLang="ja-JP" sz="1300">
              <a:latin typeface="ＭＳ Ｐゴシック" panose="020B0600070205080204" pitchFamily="50" charset="-128"/>
              <a:ea typeface="ＭＳ Ｐゴシック" panose="020B0600070205080204" pitchFamily="50" charset="-128"/>
            </a:rPr>
            <a:t>R4:6,750</a:t>
          </a:r>
          <a:r>
            <a:rPr kumimoji="1" lang="ja-JP" altLang="en-US" sz="1300">
              <a:latin typeface="ＭＳ Ｐゴシック" panose="020B0600070205080204" pitchFamily="50" charset="-128"/>
              <a:ea typeface="ＭＳ Ｐゴシック" panose="020B0600070205080204" pitchFamily="50" charset="-128"/>
            </a:rPr>
            <a:t>千円）、市民祭あしずりまつり事業補助金＋</a:t>
          </a:r>
          <a:r>
            <a:rPr kumimoji="1" lang="en-US" altLang="ja-JP" sz="1300">
              <a:latin typeface="ＭＳ Ｐゴシック" panose="020B0600070205080204" pitchFamily="50" charset="-128"/>
              <a:ea typeface="ＭＳ Ｐゴシック" panose="020B0600070205080204" pitchFamily="50" charset="-128"/>
            </a:rPr>
            <a:t>6,000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千円　</a:t>
          </a:r>
          <a:r>
            <a:rPr kumimoji="1" lang="en-US" altLang="ja-JP" sz="1300">
              <a:latin typeface="ＭＳ Ｐゴシック" panose="020B0600070205080204" pitchFamily="50" charset="-128"/>
              <a:ea typeface="ＭＳ Ｐゴシック" panose="020B0600070205080204" pitchFamily="50" charset="-128"/>
            </a:rPr>
            <a:t>R4:6,000</a:t>
          </a:r>
          <a:r>
            <a:rPr kumimoji="1" lang="ja-JP" altLang="en-US" sz="1300">
              <a:latin typeface="ＭＳ Ｐゴシック" panose="020B0600070205080204" pitchFamily="50" charset="-128"/>
              <a:ea typeface="ＭＳ Ｐゴシック" panose="020B0600070205080204" pitchFamily="50" charset="-128"/>
            </a:rPr>
            <a:t>千円）等の事業により増となった。経常収支比率は分母の減もあり、前年度から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56134</xdr:rowOff>
    </xdr:to>
    <xdr:cxnSp macro="">
      <xdr:nvCxnSpPr>
        <xdr:cNvPr id="309" name="直線コネクタ 308"/>
        <xdr:cNvCxnSpPr/>
      </xdr:nvCxnSpPr>
      <xdr:spPr>
        <a:xfrm>
          <a:off x="15671800" y="60157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37846</xdr:rowOff>
    </xdr:to>
    <xdr:cxnSp macro="">
      <xdr:nvCxnSpPr>
        <xdr:cNvPr id="312" name="直線コネクタ 311"/>
        <xdr:cNvCxnSpPr/>
      </xdr:nvCxnSpPr>
      <xdr:spPr>
        <a:xfrm flipV="1">
          <a:off x="14782800" y="60157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42418</xdr:rowOff>
    </xdr:to>
    <xdr:cxnSp macro="">
      <xdr:nvCxnSpPr>
        <xdr:cNvPr id="315" name="直線コネクタ 314"/>
        <xdr:cNvCxnSpPr/>
      </xdr:nvCxnSpPr>
      <xdr:spPr>
        <a:xfrm flipV="1">
          <a:off x="13893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42418</xdr:rowOff>
    </xdr:to>
    <xdr:cxnSp macro="">
      <xdr:nvCxnSpPr>
        <xdr:cNvPr id="318" name="直線コネクタ 317"/>
        <xdr:cNvCxnSpPr/>
      </xdr:nvCxnSpPr>
      <xdr:spPr>
        <a:xfrm>
          <a:off x="13004800" y="60294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8" name="楕円 327"/>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9"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30" name="楕円 329"/>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31" name="テキスト ボックス 330"/>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2" name="楕円 331"/>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3" name="テキスト ボックス 332"/>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34" name="楕円 333"/>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35" name="テキスト ボックス 334"/>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6" name="楕円 335"/>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7" name="テキスト ボックス 336"/>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特定財源が＋</a:t>
          </a:r>
          <a:r>
            <a:rPr kumimoji="1" lang="en-US" altLang="ja-JP" sz="1200" baseline="0">
              <a:latin typeface="ＭＳ Ｐゴシック" panose="020B0600070205080204" pitchFamily="50" charset="-128"/>
              <a:ea typeface="ＭＳ Ｐゴシック" panose="020B0600070205080204" pitchFamily="50" charset="-128"/>
            </a:rPr>
            <a:t>2,347</a:t>
          </a:r>
          <a:r>
            <a:rPr kumimoji="1" lang="ja-JP" altLang="en-US" sz="1200" baseline="0">
              <a:latin typeface="ＭＳ Ｐゴシック" panose="020B0600070205080204" pitchFamily="50" charset="-128"/>
              <a:ea typeface="ＭＳ Ｐゴシック" panose="020B0600070205080204" pitchFamily="50" charset="-128"/>
            </a:rPr>
            <a:t>千円（浦尻冷凍保管施設使用料の増）となったが、　</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元金償還の増＋</a:t>
          </a:r>
          <a:r>
            <a:rPr kumimoji="1" lang="en-US" altLang="ja-JP" sz="1200" baseline="0">
              <a:latin typeface="ＭＳ Ｐゴシック" panose="020B0600070205080204" pitchFamily="50" charset="-128"/>
              <a:ea typeface="ＭＳ Ｐゴシック" panose="020B0600070205080204" pitchFamily="50" charset="-128"/>
            </a:rPr>
            <a:t>73,319</a:t>
          </a:r>
          <a:r>
            <a:rPr kumimoji="1" lang="ja-JP" altLang="en-US" sz="1200" baseline="0">
              <a:latin typeface="ＭＳ Ｐゴシック" panose="020B0600070205080204" pitchFamily="50" charset="-128"/>
              <a:ea typeface="ＭＳ Ｐゴシック" panose="020B0600070205080204" pitchFamily="50" charset="-128"/>
            </a:rPr>
            <a:t>千円（</a:t>
          </a:r>
          <a:r>
            <a:rPr kumimoji="1" lang="en-US" altLang="ja-JP" sz="1200" baseline="0">
              <a:latin typeface="ＭＳ Ｐゴシック" panose="020B0600070205080204" pitchFamily="50" charset="-128"/>
              <a:ea typeface="ＭＳ Ｐゴシック" panose="020B0600070205080204" pitchFamily="50" charset="-128"/>
            </a:rPr>
            <a:t>H30</a:t>
          </a:r>
          <a:r>
            <a:rPr kumimoji="1" lang="ja-JP" altLang="en-US" sz="1200" baseline="0">
              <a:latin typeface="ＭＳ Ｐゴシック" panose="020B0600070205080204" pitchFamily="50" charset="-128"/>
              <a:ea typeface="ＭＳ Ｐゴシック" panose="020B0600070205080204" pitchFamily="50" charset="-128"/>
            </a:rPr>
            <a:t>年度借入の教育・福祉施設等整備事業債及び過疎対策事業債の償還開始）となったことにより、対前年度比から</a:t>
          </a:r>
          <a:r>
            <a:rPr kumimoji="1" lang="en-US" altLang="ja-JP" sz="1200" baseline="0">
              <a:latin typeface="ＭＳ Ｐゴシック" panose="020B0600070205080204" pitchFamily="50" charset="-128"/>
              <a:ea typeface="ＭＳ Ｐゴシック" panose="020B0600070205080204" pitchFamily="50" charset="-128"/>
            </a:rPr>
            <a:t>2.2</a:t>
          </a:r>
          <a:r>
            <a:rPr kumimoji="1" lang="ja-JP" altLang="en-US" sz="1200" baseline="0">
              <a:latin typeface="ＭＳ Ｐゴシック" panose="020B0600070205080204" pitchFamily="50" charset="-128"/>
              <a:ea typeface="ＭＳ Ｐゴシック" panose="020B0600070205080204" pitchFamily="50" charset="-128"/>
            </a:rPr>
            <a:t>ポイント悪化した。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依然として公債費は高止まりの状況にあり、類似団体平均を大きく上回る水準での推移となっているため令和</a:t>
          </a:r>
          <a:r>
            <a:rPr kumimoji="1" lang="en-US" altLang="ja-JP" sz="1200" baseline="0">
              <a:latin typeface="ＭＳ Ｐゴシック" panose="020B0600070205080204" pitchFamily="50" charset="-128"/>
              <a:ea typeface="ＭＳ Ｐゴシック" panose="020B0600070205080204" pitchFamily="50" charset="-128"/>
            </a:rPr>
            <a:t>5</a:t>
          </a:r>
          <a:r>
            <a:rPr kumimoji="1" lang="ja-JP" altLang="en-US" sz="1200" baseline="0">
              <a:latin typeface="ＭＳ Ｐゴシック" panose="020B0600070205080204" pitchFamily="50" charset="-128"/>
              <a:ea typeface="ＭＳ Ｐゴシック" panose="020B0600070205080204" pitchFamily="50" charset="-128"/>
            </a:rPr>
            <a:t>年度に繰上償還を実施し、令和</a:t>
          </a:r>
          <a:r>
            <a:rPr kumimoji="1" lang="en-US" altLang="ja-JP" sz="1200" baseline="0">
              <a:latin typeface="ＭＳ Ｐゴシック" panose="020B0600070205080204" pitchFamily="50" charset="-128"/>
              <a:ea typeface="ＭＳ Ｐゴシック" panose="020B0600070205080204" pitchFamily="50" charset="-128"/>
            </a:rPr>
            <a:t>6</a:t>
          </a:r>
          <a:r>
            <a:rPr kumimoji="1" lang="ja-JP" altLang="en-US" sz="1200" baseline="0">
              <a:latin typeface="ＭＳ Ｐゴシック" panose="020B0600070205080204" pitchFamily="50" charset="-128"/>
              <a:ea typeface="ＭＳ Ｐゴシック" panose="020B0600070205080204" pitchFamily="50" charset="-128"/>
            </a:rPr>
            <a:t>年度以降の公債費を減額させ、改善に努める。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50800</xdr:rowOff>
    </xdr:to>
    <xdr:cxnSp macro="">
      <xdr:nvCxnSpPr>
        <xdr:cNvPr id="369" name="直線コネクタ 368"/>
        <xdr:cNvCxnSpPr/>
      </xdr:nvCxnSpPr>
      <xdr:spPr>
        <a:xfrm>
          <a:off x="3987800" y="130390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56514</xdr:rowOff>
    </xdr:to>
    <xdr:cxnSp macro="">
      <xdr:nvCxnSpPr>
        <xdr:cNvPr id="372" name="直線コネクタ 371"/>
        <xdr:cNvCxnSpPr/>
      </xdr:nvCxnSpPr>
      <xdr:spPr>
        <a:xfrm flipV="1">
          <a:off x="3098800" y="130390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56514</xdr:rowOff>
    </xdr:from>
    <xdr:to>
      <xdr:col>15</xdr:col>
      <xdr:colOff>98425</xdr:colOff>
      <xdr:row>76</xdr:row>
      <xdr:rowOff>81280</xdr:rowOff>
    </xdr:to>
    <xdr:cxnSp macro="">
      <xdr:nvCxnSpPr>
        <xdr:cNvPr id="375" name="直線コネクタ 374"/>
        <xdr:cNvCxnSpPr/>
      </xdr:nvCxnSpPr>
      <xdr:spPr>
        <a:xfrm flipV="1">
          <a:off x="2209800" y="130867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81280</xdr:rowOff>
    </xdr:to>
    <xdr:cxnSp macro="">
      <xdr:nvCxnSpPr>
        <xdr:cNvPr id="378" name="直線コネクタ 377"/>
        <xdr:cNvCxnSpPr/>
      </xdr:nvCxnSpPr>
      <xdr:spPr>
        <a:xfrm>
          <a:off x="1320800" y="13084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8" name="楕円 387"/>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143527</xdr:rowOff>
    </xdr:from>
    <xdr:ext cx="762000" cy="259045"/>
    <xdr:sp macro="" textlink="">
      <xdr:nvSpPr>
        <xdr:cNvPr id="389" name="公債費該当値テキスト"/>
        <xdr:cNvSpPr txBox="1"/>
      </xdr:nvSpPr>
      <xdr:spPr>
        <a:xfrm>
          <a:off x="49149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90" name="楕円 389"/>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44466</xdr:rowOff>
    </xdr:from>
    <xdr:ext cx="736600" cy="259045"/>
    <xdr:sp macro="" textlink="">
      <xdr:nvSpPr>
        <xdr:cNvPr id="391" name="テキスト ボックス 390"/>
        <xdr:cNvSpPr txBox="1"/>
      </xdr:nvSpPr>
      <xdr:spPr>
        <a:xfrm>
          <a:off x="3606800" y="13074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5714</xdr:rowOff>
    </xdr:from>
    <xdr:to>
      <xdr:col>15</xdr:col>
      <xdr:colOff>149225</xdr:colOff>
      <xdr:row>76</xdr:row>
      <xdr:rowOff>107314</xdr:rowOff>
    </xdr:to>
    <xdr:sp macro="" textlink="">
      <xdr:nvSpPr>
        <xdr:cNvPr id="392" name="楕円 391"/>
        <xdr:cNvSpPr/>
      </xdr:nvSpPr>
      <xdr:spPr>
        <a:xfrm>
          <a:off x="3048000" y="130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92091</xdr:rowOff>
    </xdr:from>
    <xdr:ext cx="762000" cy="259045"/>
    <xdr:sp macro="" textlink="">
      <xdr:nvSpPr>
        <xdr:cNvPr id="393" name="テキスト ボックス 392"/>
        <xdr:cNvSpPr txBox="1"/>
      </xdr:nvSpPr>
      <xdr:spPr>
        <a:xfrm>
          <a:off x="2717800" y="131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4" name="楕円 393"/>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95" name="テキスト ボックス 394"/>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96" name="楕円 395"/>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90188</xdr:rowOff>
    </xdr:from>
    <xdr:ext cx="762000" cy="259045"/>
    <xdr:sp macro="" textlink="">
      <xdr:nvSpPr>
        <xdr:cNvPr id="397" name="テキスト ボックス 396"/>
        <xdr:cNvSpPr txBox="1"/>
      </xdr:nvSpPr>
      <xdr:spPr>
        <a:xfrm>
          <a:off x="939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人件費以外は類似団体平均を下回るものが多く、特に物件費、補助費等の低水準によって公債費以外の経常収支比率は類似団体平均を大きく下回っている。</a:t>
          </a:r>
        </a:p>
        <a:p>
          <a:r>
            <a:rPr kumimoji="1" lang="ja-JP" altLang="en-US" sz="1200">
              <a:latin typeface="ＭＳ Ｐゴシック" panose="020B0600070205080204" pitchFamily="50" charset="-128"/>
              <a:ea typeface="ＭＳ Ｐゴシック" panose="020B0600070205080204" pitchFamily="50" charset="-128"/>
            </a:rPr>
            <a:t>　公債費を含めると、類似団体平均とほぼ同水準まで比率が上がることに加え、公債費は令和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にピークを迎え今後はやや減少傾向で推移していく見込みである。財政健全化となるよう施設管理の民営化及び組織機構改革の推進などにより人件費をはじめ経常的経費を抑制していくことが必要であ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97282</xdr:rowOff>
    </xdr:from>
    <xdr:to>
      <xdr:col>82</xdr:col>
      <xdr:colOff>107950</xdr:colOff>
      <xdr:row>73</xdr:row>
      <xdr:rowOff>156718</xdr:rowOff>
    </xdr:to>
    <xdr:cxnSp macro="">
      <xdr:nvCxnSpPr>
        <xdr:cNvPr id="428" name="直線コネクタ 427"/>
        <xdr:cNvCxnSpPr/>
      </xdr:nvCxnSpPr>
      <xdr:spPr>
        <a:xfrm>
          <a:off x="15671800" y="126131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97282</xdr:rowOff>
    </xdr:from>
    <xdr:to>
      <xdr:col>78</xdr:col>
      <xdr:colOff>69850</xdr:colOff>
      <xdr:row>74</xdr:row>
      <xdr:rowOff>122428</xdr:rowOff>
    </xdr:to>
    <xdr:cxnSp macro="">
      <xdr:nvCxnSpPr>
        <xdr:cNvPr id="431" name="直線コネクタ 430"/>
        <xdr:cNvCxnSpPr/>
      </xdr:nvCxnSpPr>
      <xdr:spPr>
        <a:xfrm flipV="1">
          <a:off x="14782800" y="1261313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99568</xdr:rowOff>
    </xdr:from>
    <xdr:to>
      <xdr:col>73</xdr:col>
      <xdr:colOff>180975</xdr:colOff>
      <xdr:row>74</xdr:row>
      <xdr:rowOff>122428</xdr:rowOff>
    </xdr:to>
    <xdr:cxnSp macro="">
      <xdr:nvCxnSpPr>
        <xdr:cNvPr id="434" name="直線コネクタ 433"/>
        <xdr:cNvCxnSpPr/>
      </xdr:nvCxnSpPr>
      <xdr:spPr>
        <a:xfrm>
          <a:off x="13893800" y="12786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99568</xdr:rowOff>
    </xdr:from>
    <xdr:to>
      <xdr:col>69</xdr:col>
      <xdr:colOff>92075</xdr:colOff>
      <xdr:row>75</xdr:row>
      <xdr:rowOff>28702</xdr:rowOff>
    </xdr:to>
    <xdr:cxnSp macro="">
      <xdr:nvCxnSpPr>
        <xdr:cNvPr id="437" name="直線コネクタ 436"/>
        <xdr:cNvCxnSpPr/>
      </xdr:nvCxnSpPr>
      <xdr:spPr>
        <a:xfrm flipV="1">
          <a:off x="13004800" y="127868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105918</xdr:rowOff>
    </xdr:from>
    <xdr:to>
      <xdr:col>82</xdr:col>
      <xdr:colOff>158750</xdr:colOff>
      <xdr:row>74</xdr:row>
      <xdr:rowOff>36068</xdr:rowOff>
    </xdr:to>
    <xdr:sp macro="" textlink="">
      <xdr:nvSpPr>
        <xdr:cNvPr id="447" name="楕円 446"/>
        <xdr:cNvSpPr/>
      </xdr:nvSpPr>
      <xdr:spPr>
        <a:xfrm>
          <a:off x="164592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122445</xdr:rowOff>
    </xdr:from>
    <xdr:ext cx="762000" cy="259045"/>
    <xdr:sp macro="" textlink="">
      <xdr:nvSpPr>
        <xdr:cNvPr id="448" name="公債費以外該当値テキスト"/>
        <xdr:cNvSpPr txBox="1"/>
      </xdr:nvSpPr>
      <xdr:spPr>
        <a:xfrm>
          <a:off x="16598900" y="1246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46482</xdr:rowOff>
    </xdr:from>
    <xdr:to>
      <xdr:col>78</xdr:col>
      <xdr:colOff>120650</xdr:colOff>
      <xdr:row>73</xdr:row>
      <xdr:rowOff>148082</xdr:rowOff>
    </xdr:to>
    <xdr:sp macro="" textlink="">
      <xdr:nvSpPr>
        <xdr:cNvPr id="449" name="楕円 448"/>
        <xdr:cNvSpPr/>
      </xdr:nvSpPr>
      <xdr:spPr>
        <a:xfrm>
          <a:off x="15621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158259</xdr:rowOff>
    </xdr:from>
    <xdr:ext cx="736600" cy="259045"/>
    <xdr:sp macro="" textlink="">
      <xdr:nvSpPr>
        <xdr:cNvPr id="450" name="テキスト ボックス 449"/>
        <xdr:cNvSpPr txBox="1"/>
      </xdr:nvSpPr>
      <xdr:spPr>
        <a:xfrm>
          <a:off x="15290800" y="1233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71628</xdr:rowOff>
    </xdr:from>
    <xdr:to>
      <xdr:col>74</xdr:col>
      <xdr:colOff>31750</xdr:colOff>
      <xdr:row>75</xdr:row>
      <xdr:rowOff>1778</xdr:rowOff>
    </xdr:to>
    <xdr:sp macro="" textlink="">
      <xdr:nvSpPr>
        <xdr:cNvPr id="451" name="楕円 450"/>
        <xdr:cNvSpPr/>
      </xdr:nvSpPr>
      <xdr:spPr>
        <a:xfrm>
          <a:off x="14732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11955</xdr:rowOff>
    </xdr:from>
    <xdr:ext cx="762000" cy="259045"/>
    <xdr:sp macro="" textlink="">
      <xdr:nvSpPr>
        <xdr:cNvPr id="452" name="テキスト ボックス 451"/>
        <xdr:cNvSpPr txBox="1"/>
      </xdr:nvSpPr>
      <xdr:spPr>
        <a:xfrm>
          <a:off x="14401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48768</xdr:rowOff>
    </xdr:from>
    <xdr:to>
      <xdr:col>69</xdr:col>
      <xdr:colOff>142875</xdr:colOff>
      <xdr:row>74</xdr:row>
      <xdr:rowOff>150368</xdr:rowOff>
    </xdr:to>
    <xdr:sp macro="" textlink="">
      <xdr:nvSpPr>
        <xdr:cNvPr id="453" name="楕円 452"/>
        <xdr:cNvSpPr/>
      </xdr:nvSpPr>
      <xdr:spPr>
        <a:xfrm>
          <a:off x="13843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160545</xdr:rowOff>
    </xdr:from>
    <xdr:ext cx="762000" cy="259045"/>
    <xdr:sp macro="" textlink="">
      <xdr:nvSpPr>
        <xdr:cNvPr id="454" name="テキスト ボックス 453"/>
        <xdr:cNvSpPr txBox="1"/>
      </xdr:nvSpPr>
      <xdr:spPr>
        <a:xfrm>
          <a:off x="13512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5" name="楕円 454"/>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6" name="テキスト ボックス 455"/>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139725</xdr:rowOff>
    </xdr:from>
    <xdr:to>
      <xdr:col>29</xdr:col>
      <xdr:colOff>127000</xdr:colOff>
      <xdr:row>15</xdr:row>
      <xdr:rowOff>21757</xdr:rowOff>
    </xdr:to>
    <xdr:cxnSp macro="">
      <xdr:nvCxnSpPr>
        <xdr:cNvPr id="52" name="直線コネクタ 51"/>
        <xdr:cNvCxnSpPr/>
      </xdr:nvCxnSpPr>
      <xdr:spPr bwMode="auto">
        <a:xfrm flipV="1">
          <a:off x="5003800" y="2587650"/>
          <a:ext cx="647700" cy="53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21757</xdr:rowOff>
    </xdr:from>
    <xdr:to>
      <xdr:col>26</xdr:col>
      <xdr:colOff>50800</xdr:colOff>
      <xdr:row>15</xdr:row>
      <xdr:rowOff>139246</xdr:rowOff>
    </xdr:to>
    <xdr:cxnSp macro="">
      <xdr:nvCxnSpPr>
        <xdr:cNvPr id="55" name="直線コネクタ 54"/>
        <xdr:cNvCxnSpPr/>
      </xdr:nvCxnSpPr>
      <xdr:spPr bwMode="auto">
        <a:xfrm flipV="1">
          <a:off x="4305300" y="2641132"/>
          <a:ext cx="698500" cy="11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139246</xdr:rowOff>
    </xdr:from>
    <xdr:to>
      <xdr:col>22</xdr:col>
      <xdr:colOff>114300</xdr:colOff>
      <xdr:row>16</xdr:row>
      <xdr:rowOff>61729</xdr:rowOff>
    </xdr:to>
    <xdr:cxnSp macro="">
      <xdr:nvCxnSpPr>
        <xdr:cNvPr id="58" name="直線コネクタ 57"/>
        <xdr:cNvCxnSpPr/>
      </xdr:nvCxnSpPr>
      <xdr:spPr bwMode="auto">
        <a:xfrm flipV="1">
          <a:off x="3606800" y="2758621"/>
          <a:ext cx="698500" cy="93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61729</xdr:rowOff>
    </xdr:from>
    <xdr:to>
      <xdr:col>18</xdr:col>
      <xdr:colOff>177800</xdr:colOff>
      <xdr:row>16</xdr:row>
      <xdr:rowOff>89009</xdr:rowOff>
    </xdr:to>
    <xdr:cxnSp macro="">
      <xdr:nvCxnSpPr>
        <xdr:cNvPr id="61" name="直線コネクタ 60"/>
        <xdr:cNvCxnSpPr/>
      </xdr:nvCxnSpPr>
      <xdr:spPr bwMode="auto">
        <a:xfrm flipV="1">
          <a:off x="2908300" y="2852554"/>
          <a:ext cx="698500" cy="27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88925</xdr:rowOff>
    </xdr:from>
    <xdr:to>
      <xdr:col>29</xdr:col>
      <xdr:colOff>177800</xdr:colOff>
      <xdr:row>15</xdr:row>
      <xdr:rowOff>19075</xdr:rowOff>
    </xdr:to>
    <xdr:sp macro="" textlink="">
      <xdr:nvSpPr>
        <xdr:cNvPr id="71" name="楕円 70"/>
        <xdr:cNvSpPr/>
      </xdr:nvSpPr>
      <xdr:spPr bwMode="auto">
        <a:xfrm>
          <a:off x="5600700" y="2536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105452</xdr:rowOff>
    </xdr:from>
    <xdr:ext cx="762000" cy="259045"/>
    <xdr:sp macro="" textlink="">
      <xdr:nvSpPr>
        <xdr:cNvPr id="72" name="人口1人当たり決算額の推移該当値テキスト130"/>
        <xdr:cNvSpPr txBox="1"/>
      </xdr:nvSpPr>
      <xdr:spPr>
        <a:xfrm>
          <a:off x="5740400" y="238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142407</xdr:rowOff>
    </xdr:from>
    <xdr:to>
      <xdr:col>26</xdr:col>
      <xdr:colOff>101600</xdr:colOff>
      <xdr:row>15</xdr:row>
      <xdr:rowOff>72557</xdr:rowOff>
    </xdr:to>
    <xdr:sp macro="" textlink="">
      <xdr:nvSpPr>
        <xdr:cNvPr id="73" name="楕円 72"/>
        <xdr:cNvSpPr/>
      </xdr:nvSpPr>
      <xdr:spPr bwMode="auto">
        <a:xfrm>
          <a:off x="4953000" y="2590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82734</xdr:rowOff>
    </xdr:from>
    <xdr:ext cx="736600" cy="259045"/>
    <xdr:sp macro="" textlink="">
      <xdr:nvSpPr>
        <xdr:cNvPr id="74" name="テキスト ボックス 73"/>
        <xdr:cNvSpPr txBox="1"/>
      </xdr:nvSpPr>
      <xdr:spPr>
        <a:xfrm>
          <a:off x="4622800" y="235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88446</xdr:rowOff>
    </xdr:from>
    <xdr:to>
      <xdr:col>22</xdr:col>
      <xdr:colOff>165100</xdr:colOff>
      <xdr:row>16</xdr:row>
      <xdr:rowOff>18596</xdr:rowOff>
    </xdr:to>
    <xdr:sp macro="" textlink="">
      <xdr:nvSpPr>
        <xdr:cNvPr id="75" name="楕円 74"/>
        <xdr:cNvSpPr/>
      </xdr:nvSpPr>
      <xdr:spPr bwMode="auto">
        <a:xfrm>
          <a:off x="4254500" y="270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28773</xdr:rowOff>
    </xdr:from>
    <xdr:ext cx="762000" cy="259045"/>
    <xdr:sp macro="" textlink="">
      <xdr:nvSpPr>
        <xdr:cNvPr id="76" name="テキスト ボックス 75"/>
        <xdr:cNvSpPr txBox="1"/>
      </xdr:nvSpPr>
      <xdr:spPr>
        <a:xfrm>
          <a:off x="3924300" y="24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10929</xdr:rowOff>
    </xdr:from>
    <xdr:to>
      <xdr:col>19</xdr:col>
      <xdr:colOff>38100</xdr:colOff>
      <xdr:row>16</xdr:row>
      <xdr:rowOff>112529</xdr:rowOff>
    </xdr:to>
    <xdr:sp macro="" textlink="">
      <xdr:nvSpPr>
        <xdr:cNvPr id="77" name="楕円 76"/>
        <xdr:cNvSpPr/>
      </xdr:nvSpPr>
      <xdr:spPr bwMode="auto">
        <a:xfrm>
          <a:off x="3556000" y="280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122706</xdr:rowOff>
    </xdr:from>
    <xdr:ext cx="762000" cy="259045"/>
    <xdr:sp macro="" textlink="">
      <xdr:nvSpPr>
        <xdr:cNvPr id="78" name="テキスト ボックス 77"/>
        <xdr:cNvSpPr txBox="1"/>
      </xdr:nvSpPr>
      <xdr:spPr>
        <a:xfrm>
          <a:off x="3225800" y="257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38209</xdr:rowOff>
    </xdr:from>
    <xdr:to>
      <xdr:col>15</xdr:col>
      <xdr:colOff>101600</xdr:colOff>
      <xdr:row>16</xdr:row>
      <xdr:rowOff>139809</xdr:rowOff>
    </xdr:to>
    <xdr:sp macro="" textlink="">
      <xdr:nvSpPr>
        <xdr:cNvPr id="79" name="楕円 78"/>
        <xdr:cNvSpPr/>
      </xdr:nvSpPr>
      <xdr:spPr bwMode="auto">
        <a:xfrm>
          <a:off x="2857500" y="282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149986</xdr:rowOff>
    </xdr:from>
    <xdr:ext cx="762000" cy="259045"/>
    <xdr:sp macro="" textlink="">
      <xdr:nvSpPr>
        <xdr:cNvPr id="80" name="テキスト ボックス 79"/>
        <xdr:cNvSpPr txBox="1"/>
      </xdr:nvSpPr>
      <xdr:spPr>
        <a:xfrm>
          <a:off x="2527300" y="259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194590</xdr:rowOff>
    </xdr:from>
    <xdr:to>
      <xdr:col>29</xdr:col>
      <xdr:colOff>127000</xdr:colOff>
      <xdr:row>37</xdr:row>
      <xdr:rowOff>217525</xdr:rowOff>
    </xdr:to>
    <xdr:cxnSp macro="">
      <xdr:nvCxnSpPr>
        <xdr:cNvPr id="114" name="直線コネクタ 113"/>
        <xdr:cNvCxnSpPr/>
      </xdr:nvCxnSpPr>
      <xdr:spPr bwMode="auto">
        <a:xfrm flipV="1">
          <a:off x="5003800" y="7319290"/>
          <a:ext cx="647700" cy="22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246919</xdr:rowOff>
    </xdr:from>
    <xdr:ext cx="762000" cy="259045"/>
    <xdr:sp macro="" textlink="">
      <xdr:nvSpPr>
        <xdr:cNvPr id="115" name="人口1人当たり決算額の推移平均値テキスト445"/>
        <xdr:cNvSpPr txBox="1"/>
      </xdr:nvSpPr>
      <xdr:spPr>
        <a:xfrm>
          <a:off x="5740400" y="7371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199500</xdr:rowOff>
    </xdr:from>
    <xdr:to>
      <xdr:col>26</xdr:col>
      <xdr:colOff>50800</xdr:colOff>
      <xdr:row>37</xdr:row>
      <xdr:rowOff>217525</xdr:rowOff>
    </xdr:to>
    <xdr:cxnSp macro="">
      <xdr:nvCxnSpPr>
        <xdr:cNvPr id="117" name="直線コネクタ 116"/>
        <xdr:cNvCxnSpPr/>
      </xdr:nvCxnSpPr>
      <xdr:spPr bwMode="auto">
        <a:xfrm>
          <a:off x="4305300" y="7324200"/>
          <a:ext cx="698500" cy="18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195866</xdr:rowOff>
    </xdr:from>
    <xdr:to>
      <xdr:col>22</xdr:col>
      <xdr:colOff>114300</xdr:colOff>
      <xdr:row>37</xdr:row>
      <xdr:rowOff>199500</xdr:rowOff>
    </xdr:to>
    <xdr:cxnSp macro="">
      <xdr:nvCxnSpPr>
        <xdr:cNvPr id="120" name="直線コネクタ 119"/>
        <xdr:cNvCxnSpPr/>
      </xdr:nvCxnSpPr>
      <xdr:spPr bwMode="auto">
        <a:xfrm>
          <a:off x="3606800" y="7320566"/>
          <a:ext cx="698500" cy="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195866</xdr:rowOff>
    </xdr:from>
    <xdr:to>
      <xdr:col>18</xdr:col>
      <xdr:colOff>177800</xdr:colOff>
      <xdr:row>37</xdr:row>
      <xdr:rowOff>214947</xdr:rowOff>
    </xdr:to>
    <xdr:cxnSp macro="">
      <xdr:nvCxnSpPr>
        <xdr:cNvPr id="123" name="直線コネクタ 122"/>
        <xdr:cNvCxnSpPr/>
      </xdr:nvCxnSpPr>
      <xdr:spPr bwMode="auto">
        <a:xfrm flipV="1">
          <a:off x="2908300" y="7320566"/>
          <a:ext cx="698500" cy="19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143790</xdr:rowOff>
    </xdr:from>
    <xdr:to>
      <xdr:col>29</xdr:col>
      <xdr:colOff>177800</xdr:colOff>
      <xdr:row>37</xdr:row>
      <xdr:rowOff>245390</xdr:rowOff>
    </xdr:to>
    <xdr:sp macro="" textlink="">
      <xdr:nvSpPr>
        <xdr:cNvPr id="133" name="楕円 132"/>
        <xdr:cNvSpPr/>
      </xdr:nvSpPr>
      <xdr:spPr bwMode="auto">
        <a:xfrm>
          <a:off x="5600700" y="726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160317</xdr:rowOff>
    </xdr:from>
    <xdr:ext cx="762000" cy="259045"/>
    <xdr:sp macro="" textlink="">
      <xdr:nvSpPr>
        <xdr:cNvPr id="134" name="人口1人当たり決算額の推移該当値テキスト445"/>
        <xdr:cNvSpPr txBox="1"/>
      </xdr:nvSpPr>
      <xdr:spPr>
        <a:xfrm>
          <a:off x="5740400" y="711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166725</xdr:rowOff>
    </xdr:from>
    <xdr:to>
      <xdr:col>26</xdr:col>
      <xdr:colOff>101600</xdr:colOff>
      <xdr:row>37</xdr:row>
      <xdr:rowOff>268325</xdr:rowOff>
    </xdr:to>
    <xdr:sp macro="" textlink="">
      <xdr:nvSpPr>
        <xdr:cNvPr id="135" name="楕円 134"/>
        <xdr:cNvSpPr/>
      </xdr:nvSpPr>
      <xdr:spPr bwMode="auto">
        <a:xfrm>
          <a:off x="4953000" y="729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107052</xdr:rowOff>
    </xdr:from>
    <xdr:ext cx="736600" cy="259045"/>
    <xdr:sp macro="" textlink="">
      <xdr:nvSpPr>
        <xdr:cNvPr id="136" name="テキスト ボックス 135"/>
        <xdr:cNvSpPr txBox="1"/>
      </xdr:nvSpPr>
      <xdr:spPr>
        <a:xfrm>
          <a:off x="4622800" y="7060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148700</xdr:rowOff>
    </xdr:from>
    <xdr:to>
      <xdr:col>22</xdr:col>
      <xdr:colOff>165100</xdr:colOff>
      <xdr:row>37</xdr:row>
      <xdr:rowOff>250300</xdr:rowOff>
    </xdr:to>
    <xdr:sp macro="" textlink="">
      <xdr:nvSpPr>
        <xdr:cNvPr id="137" name="楕円 136"/>
        <xdr:cNvSpPr/>
      </xdr:nvSpPr>
      <xdr:spPr bwMode="auto">
        <a:xfrm>
          <a:off x="4254500" y="727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89027</xdr:rowOff>
    </xdr:from>
    <xdr:ext cx="762000" cy="259045"/>
    <xdr:sp macro="" textlink="">
      <xdr:nvSpPr>
        <xdr:cNvPr id="138" name="テキスト ボックス 137"/>
        <xdr:cNvSpPr txBox="1"/>
      </xdr:nvSpPr>
      <xdr:spPr>
        <a:xfrm>
          <a:off x="3924300" y="70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145066</xdr:rowOff>
    </xdr:from>
    <xdr:to>
      <xdr:col>19</xdr:col>
      <xdr:colOff>38100</xdr:colOff>
      <xdr:row>37</xdr:row>
      <xdr:rowOff>246666</xdr:rowOff>
    </xdr:to>
    <xdr:sp macro="" textlink="">
      <xdr:nvSpPr>
        <xdr:cNvPr id="139" name="楕円 138"/>
        <xdr:cNvSpPr/>
      </xdr:nvSpPr>
      <xdr:spPr bwMode="auto">
        <a:xfrm>
          <a:off x="3556000" y="7269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85393</xdr:rowOff>
    </xdr:from>
    <xdr:ext cx="762000" cy="259045"/>
    <xdr:sp macro="" textlink="">
      <xdr:nvSpPr>
        <xdr:cNvPr id="140" name="テキスト ボックス 139"/>
        <xdr:cNvSpPr txBox="1"/>
      </xdr:nvSpPr>
      <xdr:spPr>
        <a:xfrm>
          <a:off x="3225800" y="703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164147</xdr:rowOff>
    </xdr:from>
    <xdr:to>
      <xdr:col>15</xdr:col>
      <xdr:colOff>101600</xdr:colOff>
      <xdr:row>37</xdr:row>
      <xdr:rowOff>265747</xdr:rowOff>
    </xdr:to>
    <xdr:sp macro="" textlink="">
      <xdr:nvSpPr>
        <xdr:cNvPr id="141" name="楕円 140"/>
        <xdr:cNvSpPr/>
      </xdr:nvSpPr>
      <xdr:spPr bwMode="auto">
        <a:xfrm>
          <a:off x="2857500" y="7288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104474</xdr:rowOff>
    </xdr:from>
    <xdr:ext cx="762000" cy="259045"/>
    <xdr:sp macro="" textlink="">
      <xdr:nvSpPr>
        <xdr:cNvPr id="142" name="テキスト ボックス 141"/>
        <xdr:cNvSpPr txBox="1"/>
      </xdr:nvSpPr>
      <xdr:spPr>
        <a:xfrm>
          <a:off x="2527300" y="705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12,271
12,177
266.01
10,656,500
10,383,246
248,277
5,446,147
14,427,256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16116</xdr:rowOff>
    </xdr:from>
    <xdr:to>
      <xdr:col>24</xdr:col>
      <xdr:colOff>63500</xdr:colOff>
      <xdr:row>32</xdr:row>
      <xdr:rowOff>116268</xdr:rowOff>
    </xdr:to>
    <xdr:cxnSp macro="">
      <xdr:nvCxnSpPr>
        <xdr:cNvPr id="61" name="直線コネクタ 60"/>
        <xdr:cNvCxnSpPr/>
      </xdr:nvCxnSpPr>
      <xdr:spPr>
        <a:xfrm flipV="1">
          <a:off x="3797300" y="5502516"/>
          <a:ext cx="838200" cy="10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59131</xdr:rowOff>
    </xdr:from>
    <xdr:to>
      <xdr:col>19</xdr:col>
      <xdr:colOff>177800</xdr:colOff>
      <xdr:row>32</xdr:row>
      <xdr:rowOff>116268</xdr:rowOff>
    </xdr:to>
    <xdr:cxnSp macro="">
      <xdr:nvCxnSpPr>
        <xdr:cNvPr id="64" name="直線コネクタ 63"/>
        <xdr:cNvCxnSpPr/>
      </xdr:nvCxnSpPr>
      <xdr:spPr>
        <a:xfrm>
          <a:off x="2908300" y="5545531"/>
          <a:ext cx="889000" cy="5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59131</xdr:rowOff>
    </xdr:from>
    <xdr:to>
      <xdr:col>15</xdr:col>
      <xdr:colOff>50800</xdr:colOff>
      <xdr:row>34</xdr:row>
      <xdr:rowOff>47828</xdr:rowOff>
    </xdr:to>
    <xdr:cxnSp macro="">
      <xdr:nvCxnSpPr>
        <xdr:cNvPr id="67" name="直線コネクタ 66"/>
        <xdr:cNvCxnSpPr/>
      </xdr:nvCxnSpPr>
      <xdr:spPr>
        <a:xfrm flipV="1">
          <a:off x="2019300" y="5545531"/>
          <a:ext cx="889000" cy="3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110820</xdr:rowOff>
    </xdr:from>
    <xdr:to>
      <xdr:col>10</xdr:col>
      <xdr:colOff>114300</xdr:colOff>
      <xdr:row>34</xdr:row>
      <xdr:rowOff>47828</xdr:rowOff>
    </xdr:to>
    <xdr:cxnSp macro="">
      <xdr:nvCxnSpPr>
        <xdr:cNvPr id="70" name="直線コネクタ 69"/>
        <xdr:cNvCxnSpPr/>
      </xdr:nvCxnSpPr>
      <xdr:spPr>
        <a:xfrm>
          <a:off x="1130300" y="5768670"/>
          <a:ext cx="889000" cy="10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136766</xdr:rowOff>
    </xdr:from>
    <xdr:to>
      <xdr:col>24</xdr:col>
      <xdr:colOff>114300</xdr:colOff>
      <xdr:row>32</xdr:row>
      <xdr:rowOff>66916</xdr:rowOff>
    </xdr:to>
    <xdr:sp macro="" textlink="">
      <xdr:nvSpPr>
        <xdr:cNvPr id="80" name="楕円 79"/>
        <xdr:cNvSpPr/>
      </xdr:nvSpPr>
      <xdr:spPr>
        <a:xfrm>
          <a:off x="4584700" y="54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159643</xdr:rowOff>
    </xdr:from>
    <xdr:ext cx="599010" cy="259045"/>
    <xdr:sp macro="" textlink="">
      <xdr:nvSpPr>
        <xdr:cNvPr id="81" name="人件費該当値テキスト"/>
        <xdr:cNvSpPr txBox="1"/>
      </xdr:nvSpPr>
      <xdr:spPr>
        <a:xfrm>
          <a:off x="4686300" y="530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65468</xdr:rowOff>
    </xdr:from>
    <xdr:to>
      <xdr:col>20</xdr:col>
      <xdr:colOff>38100</xdr:colOff>
      <xdr:row>32</xdr:row>
      <xdr:rowOff>167068</xdr:rowOff>
    </xdr:to>
    <xdr:sp macro="" textlink="">
      <xdr:nvSpPr>
        <xdr:cNvPr id="82" name="楕円 81"/>
        <xdr:cNvSpPr/>
      </xdr:nvSpPr>
      <xdr:spPr>
        <a:xfrm>
          <a:off x="3746500" y="555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12145</xdr:rowOff>
    </xdr:from>
    <xdr:ext cx="599010" cy="259045"/>
    <xdr:sp macro="" textlink="">
      <xdr:nvSpPr>
        <xdr:cNvPr id="83" name="テキスト ボックス 82"/>
        <xdr:cNvSpPr txBox="1"/>
      </xdr:nvSpPr>
      <xdr:spPr>
        <a:xfrm>
          <a:off x="3497795" y="532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8331</xdr:rowOff>
    </xdr:from>
    <xdr:to>
      <xdr:col>15</xdr:col>
      <xdr:colOff>101600</xdr:colOff>
      <xdr:row>32</xdr:row>
      <xdr:rowOff>109931</xdr:rowOff>
    </xdr:to>
    <xdr:sp macro="" textlink="">
      <xdr:nvSpPr>
        <xdr:cNvPr id="84" name="楕円 83"/>
        <xdr:cNvSpPr/>
      </xdr:nvSpPr>
      <xdr:spPr>
        <a:xfrm>
          <a:off x="2857500" y="54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126458</xdr:rowOff>
    </xdr:from>
    <xdr:ext cx="599010" cy="259045"/>
    <xdr:sp macro="" textlink="">
      <xdr:nvSpPr>
        <xdr:cNvPr id="85" name="テキスト ボックス 84"/>
        <xdr:cNvSpPr txBox="1"/>
      </xdr:nvSpPr>
      <xdr:spPr>
        <a:xfrm>
          <a:off x="2608795" y="526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168478</xdr:rowOff>
    </xdr:from>
    <xdr:to>
      <xdr:col>10</xdr:col>
      <xdr:colOff>165100</xdr:colOff>
      <xdr:row>34</xdr:row>
      <xdr:rowOff>98628</xdr:rowOff>
    </xdr:to>
    <xdr:sp macro="" textlink="">
      <xdr:nvSpPr>
        <xdr:cNvPr id="86" name="楕円 85"/>
        <xdr:cNvSpPr/>
      </xdr:nvSpPr>
      <xdr:spPr>
        <a:xfrm>
          <a:off x="1968500" y="58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115155</xdr:rowOff>
    </xdr:from>
    <xdr:ext cx="599010" cy="259045"/>
    <xdr:sp macro="" textlink="">
      <xdr:nvSpPr>
        <xdr:cNvPr id="87" name="テキスト ボックス 86"/>
        <xdr:cNvSpPr txBox="1"/>
      </xdr:nvSpPr>
      <xdr:spPr>
        <a:xfrm>
          <a:off x="1719795" y="560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60020</xdr:rowOff>
    </xdr:from>
    <xdr:to>
      <xdr:col>6</xdr:col>
      <xdr:colOff>38100</xdr:colOff>
      <xdr:row>33</xdr:row>
      <xdr:rowOff>161620</xdr:rowOff>
    </xdr:to>
    <xdr:sp macro="" textlink="">
      <xdr:nvSpPr>
        <xdr:cNvPr id="88" name="楕円 87"/>
        <xdr:cNvSpPr/>
      </xdr:nvSpPr>
      <xdr:spPr>
        <a:xfrm>
          <a:off x="1079500" y="57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6697</xdr:rowOff>
    </xdr:from>
    <xdr:ext cx="599010" cy="259045"/>
    <xdr:sp macro="" textlink="">
      <xdr:nvSpPr>
        <xdr:cNvPr id="89" name="テキスト ボックス 88"/>
        <xdr:cNvSpPr txBox="1"/>
      </xdr:nvSpPr>
      <xdr:spPr>
        <a:xfrm>
          <a:off x="830795" y="549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15022</xdr:rowOff>
    </xdr:from>
    <xdr:to>
      <xdr:col>24</xdr:col>
      <xdr:colOff>63500</xdr:colOff>
      <xdr:row>58</xdr:row>
      <xdr:rowOff>19731</xdr:rowOff>
    </xdr:to>
    <xdr:cxnSp macro="">
      <xdr:nvCxnSpPr>
        <xdr:cNvPr id="118" name="直線コネクタ 117"/>
        <xdr:cNvCxnSpPr/>
      </xdr:nvCxnSpPr>
      <xdr:spPr>
        <a:xfrm flipV="1">
          <a:off x="3797300" y="9959122"/>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19731</xdr:rowOff>
    </xdr:from>
    <xdr:to>
      <xdr:col>19</xdr:col>
      <xdr:colOff>177800</xdr:colOff>
      <xdr:row>58</xdr:row>
      <xdr:rowOff>33018</xdr:rowOff>
    </xdr:to>
    <xdr:cxnSp macro="">
      <xdr:nvCxnSpPr>
        <xdr:cNvPr id="121" name="直線コネクタ 120"/>
        <xdr:cNvCxnSpPr/>
      </xdr:nvCxnSpPr>
      <xdr:spPr>
        <a:xfrm flipV="1">
          <a:off x="2908300" y="9963831"/>
          <a:ext cx="889000" cy="1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17995</xdr:rowOff>
    </xdr:from>
    <xdr:to>
      <xdr:col>15</xdr:col>
      <xdr:colOff>50800</xdr:colOff>
      <xdr:row>58</xdr:row>
      <xdr:rowOff>33018</xdr:rowOff>
    </xdr:to>
    <xdr:cxnSp macro="">
      <xdr:nvCxnSpPr>
        <xdr:cNvPr id="124" name="直線コネクタ 123"/>
        <xdr:cNvCxnSpPr/>
      </xdr:nvCxnSpPr>
      <xdr:spPr>
        <a:xfrm>
          <a:off x="2019300" y="9962095"/>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17995</xdr:rowOff>
    </xdr:from>
    <xdr:to>
      <xdr:col>10</xdr:col>
      <xdr:colOff>114300</xdr:colOff>
      <xdr:row>58</xdr:row>
      <xdr:rowOff>31831</xdr:rowOff>
    </xdr:to>
    <xdr:cxnSp macro="">
      <xdr:nvCxnSpPr>
        <xdr:cNvPr id="127" name="直線コネクタ 126"/>
        <xdr:cNvCxnSpPr/>
      </xdr:nvCxnSpPr>
      <xdr:spPr>
        <a:xfrm flipV="1">
          <a:off x="1130300" y="9962095"/>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135672</xdr:rowOff>
    </xdr:from>
    <xdr:to>
      <xdr:col>24</xdr:col>
      <xdr:colOff>114300</xdr:colOff>
      <xdr:row>58</xdr:row>
      <xdr:rowOff>65822</xdr:rowOff>
    </xdr:to>
    <xdr:sp macro="" textlink="">
      <xdr:nvSpPr>
        <xdr:cNvPr id="137" name="楕円 136"/>
        <xdr:cNvSpPr/>
      </xdr:nvSpPr>
      <xdr:spPr>
        <a:xfrm>
          <a:off x="4584700" y="990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95049</xdr:rowOff>
    </xdr:from>
    <xdr:ext cx="599010" cy="259045"/>
    <xdr:sp macro="" textlink="">
      <xdr:nvSpPr>
        <xdr:cNvPr id="138" name="物件費該当値テキスト"/>
        <xdr:cNvSpPr txBox="1"/>
      </xdr:nvSpPr>
      <xdr:spPr>
        <a:xfrm>
          <a:off x="4686300" y="969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140381</xdr:rowOff>
    </xdr:from>
    <xdr:to>
      <xdr:col>20</xdr:col>
      <xdr:colOff>38100</xdr:colOff>
      <xdr:row>58</xdr:row>
      <xdr:rowOff>70531</xdr:rowOff>
    </xdr:to>
    <xdr:sp macro="" textlink="">
      <xdr:nvSpPr>
        <xdr:cNvPr id="139" name="楕円 138"/>
        <xdr:cNvSpPr/>
      </xdr:nvSpPr>
      <xdr:spPr>
        <a:xfrm>
          <a:off x="3746500" y="99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87058</xdr:rowOff>
    </xdr:from>
    <xdr:ext cx="599010" cy="259045"/>
    <xdr:sp macro="" textlink="">
      <xdr:nvSpPr>
        <xdr:cNvPr id="140" name="テキスト ボックス 139"/>
        <xdr:cNvSpPr txBox="1"/>
      </xdr:nvSpPr>
      <xdr:spPr>
        <a:xfrm>
          <a:off x="3497795" y="968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153668</xdr:rowOff>
    </xdr:from>
    <xdr:to>
      <xdr:col>15</xdr:col>
      <xdr:colOff>101600</xdr:colOff>
      <xdr:row>58</xdr:row>
      <xdr:rowOff>83818</xdr:rowOff>
    </xdr:to>
    <xdr:sp macro="" textlink="">
      <xdr:nvSpPr>
        <xdr:cNvPr id="141" name="楕円 140"/>
        <xdr:cNvSpPr/>
      </xdr:nvSpPr>
      <xdr:spPr>
        <a:xfrm>
          <a:off x="2857500" y="99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100345</xdr:rowOff>
    </xdr:from>
    <xdr:ext cx="534377" cy="259045"/>
    <xdr:sp macro="" textlink="">
      <xdr:nvSpPr>
        <xdr:cNvPr id="142" name="テキスト ボックス 141"/>
        <xdr:cNvSpPr txBox="1"/>
      </xdr:nvSpPr>
      <xdr:spPr>
        <a:xfrm>
          <a:off x="2641111" y="970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138645</xdr:rowOff>
    </xdr:from>
    <xdr:to>
      <xdr:col>10</xdr:col>
      <xdr:colOff>165100</xdr:colOff>
      <xdr:row>58</xdr:row>
      <xdr:rowOff>68795</xdr:rowOff>
    </xdr:to>
    <xdr:sp macro="" textlink="">
      <xdr:nvSpPr>
        <xdr:cNvPr id="143" name="楕円 142"/>
        <xdr:cNvSpPr/>
      </xdr:nvSpPr>
      <xdr:spPr>
        <a:xfrm>
          <a:off x="1968500" y="99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85322</xdr:rowOff>
    </xdr:from>
    <xdr:ext cx="599010" cy="259045"/>
    <xdr:sp macro="" textlink="">
      <xdr:nvSpPr>
        <xdr:cNvPr id="144" name="テキスト ボックス 143"/>
        <xdr:cNvSpPr txBox="1"/>
      </xdr:nvSpPr>
      <xdr:spPr>
        <a:xfrm>
          <a:off x="1719795" y="968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152481</xdr:rowOff>
    </xdr:from>
    <xdr:to>
      <xdr:col>6</xdr:col>
      <xdr:colOff>38100</xdr:colOff>
      <xdr:row>58</xdr:row>
      <xdr:rowOff>82631</xdr:rowOff>
    </xdr:to>
    <xdr:sp macro="" textlink="">
      <xdr:nvSpPr>
        <xdr:cNvPr id="145" name="楕円 144"/>
        <xdr:cNvSpPr/>
      </xdr:nvSpPr>
      <xdr:spPr>
        <a:xfrm>
          <a:off x="1079500" y="99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99158</xdr:rowOff>
    </xdr:from>
    <xdr:ext cx="534377" cy="259045"/>
    <xdr:sp macro="" textlink="">
      <xdr:nvSpPr>
        <xdr:cNvPr id="146" name="テキスト ボックス 145"/>
        <xdr:cNvSpPr txBox="1"/>
      </xdr:nvSpPr>
      <xdr:spPr>
        <a:xfrm>
          <a:off x="863111" y="970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13839</xdr:rowOff>
    </xdr:from>
    <xdr:to>
      <xdr:col>24</xdr:col>
      <xdr:colOff>63500</xdr:colOff>
      <xdr:row>79</xdr:row>
      <xdr:rowOff>21301</xdr:rowOff>
    </xdr:to>
    <xdr:cxnSp macro="">
      <xdr:nvCxnSpPr>
        <xdr:cNvPr id="177" name="直線コネクタ 176"/>
        <xdr:cNvCxnSpPr/>
      </xdr:nvCxnSpPr>
      <xdr:spPr>
        <a:xfrm flipV="1">
          <a:off x="3797300" y="13558389"/>
          <a:ext cx="8382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21301</xdr:rowOff>
    </xdr:from>
    <xdr:to>
      <xdr:col>19</xdr:col>
      <xdr:colOff>177800</xdr:colOff>
      <xdr:row>79</xdr:row>
      <xdr:rowOff>33124</xdr:rowOff>
    </xdr:to>
    <xdr:cxnSp macro="">
      <xdr:nvCxnSpPr>
        <xdr:cNvPr id="180" name="直線コネクタ 179"/>
        <xdr:cNvCxnSpPr/>
      </xdr:nvCxnSpPr>
      <xdr:spPr>
        <a:xfrm flipV="1">
          <a:off x="2908300" y="13565851"/>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6426</xdr:rowOff>
    </xdr:from>
    <xdr:to>
      <xdr:col>15</xdr:col>
      <xdr:colOff>50800</xdr:colOff>
      <xdr:row>79</xdr:row>
      <xdr:rowOff>33124</xdr:rowOff>
    </xdr:to>
    <xdr:cxnSp macro="">
      <xdr:nvCxnSpPr>
        <xdr:cNvPr id="183" name="直線コネクタ 182"/>
        <xdr:cNvCxnSpPr/>
      </xdr:nvCxnSpPr>
      <xdr:spPr>
        <a:xfrm>
          <a:off x="2019300" y="13550976"/>
          <a:ext cx="8890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159931</xdr:rowOff>
    </xdr:from>
    <xdr:to>
      <xdr:col>10</xdr:col>
      <xdr:colOff>114300</xdr:colOff>
      <xdr:row>79</xdr:row>
      <xdr:rowOff>6426</xdr:rowOff>
    </xdr:to>
    <xdr:cxnSp macro="">
      <xdr:nvCxnSpPr>
        <xdr:cNvPr id="186" name="直線コネクタ 185"/>
        <xdr:cNvCxnSpPr/>
      </xdr:nvCxnSpPr>
      <xdr:spPr>
        <a:xfrm>
          <a:off x="1130300" y="13533031"/>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134489</xdr:rowOff>
    </xdr:from>
    <xdr:to>
      <xdr:col>24</xdr:col>
      <xdr:colOff>114300</xdr:colOff>
      <xdr:row>79</xdr:row>
      <xdr:rowOff>64639</xdr:rowOff>
    </xdr:to>
    <xdr:sp macro="" textlink="">
      <xdr:nvSpPr>
        <xdr:cNvPr id="196" name="楕円 195"/>
        <xdr:cNvSpPr/>
      </xdr:nvSpPr>
      <xdr:spPr>
        <a:xfrm>
          <a:off x="4584700" y="135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49416</xdr:rowOff>
    </xdr:from>
    <xdr:ext cx="469744" cy="259045"/>
    <xdr:sp macro="" textlink="">
      <xdr:nvSpPr>
        <xdr:cNvPr id="197" name="維持補修費該当値テキスト"/>
        <xdr:cNvSpPr txBox="1"/>
      </xdr:nvSpPr>
      <xdr:spPr>
        <a:xfrm>
          <a:off x="4686300" y="1342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141951</xdr:rowOff>
    </xdr:from>
    <xdr:to>
      <xdr:col>20</xdr:col>
      <xdr:colOff>38100</xdr:colOff>
      <xdr:row>79</xdr:row>
      <xdr:rowOff>72101</xdr:rowOff>
    </xdr:to>
    <xdr:sp macro="" textlink="">
      <xdr:nvSpPr>
        <xdr:cNvPr id="198" name="楕円 197"/>
        <xdr:cNvSpPr/>
      </xdr:nvSpPr>
      <xdr:spPr>
        <a:xfrm>
          <a:off x="3746500" y="135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63228</xdr:rowOff>
    </xdr:from>
    <xdr:ext cx="469744" cy="259045"/>
    <xdr:sp macro="" textlink="">
      <xdr:nvSpPr>
        <xdr:cNvPr id="199" name="テキスト ボックス 198"/>
        <xdr:cNvSpPr txBox="1"/>
      </xdr:nvSpPr>
      <xdr:spPr>
        <a:xfrm>
          <a:off x="3562428" y="1360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153774</xdr:rowOff>
    </xdr:from>
    <xdr:to>
      <xdr:col>15</xdr:col>
      <xdr:colOff>101600</xdr:colOff>
      <xdr:row>79</xdr:row>
      <xdr:rowOff>83924</xdr:rowOff>
    </xdr:to>
    <xdr:sp macro="" textlink="">
      <xdr:nvSpPr>
        <xdr:cNvPr id="200" name="楕円 199"/>
        <xdr:cNvSpPr/>
      </xdr:nvSpPr>
      <xdr:spPr>
        <a:xfrm>
          <a:off x="2857500" y="135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75051</xdr:rowOff>
    </xdr:from>
    <xdr:ext cx="469744" cy="259045"/>
    <xdr:sp macro="" textlink="">
      <xdr:nvSpPr>
        <xdr:cNvPr id="201" name="テキスト ボックス 200"/>
        <xdr:cNvSpPr txBox="1"/>
      </xdr:nvSpPr>
      <xdr:spPr>
        <a:xfrm>
          <a:off x="2673428" y="136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127076</xdr:rowOff>
    </xdr:from>
    <xdr:to>
      <xdr:col>10</xdr:col>
      <xdr:colOff>165100</xdr:colOff>
      <xdr:row>79</xdr:row>
      <xdr:rowOff>57226</xdr:rowOff>
    </xdr:to>
    <xdr:sp macro="" textlink="">
      <xdr:nvSpPr>
        <xdr:cNvPr id="202" name="楕円 201"/>
        <xdr:cNvSpPr/>
      </xdr:nvSpPr>
      <xdr:spPr>
        <a:xfrm>
          <a:off x="1968500" y="135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48353</xdr:rowOff>
    </xdr:from>
    <xdr:ext cx="469744" cy="259045"/>
    <xdr:sp macro="" textlink="">
      <xdr:nvSpPr>
        <xdr:cNvPr id="203" name="テキスト ボックス 202"/>
        <xdr:cNvSpPr txBox="1"/>
      </xdr:nvSpPr>
      <xdr:spPr>
        <a:xfrm>
          <a:off x="1784428" y="1359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109131</xdr:rowOff>
    </xdr:from>
    <xdr:to>
      <xdr:col>6</xdr:col>
      <xdr:colOff>38100</xdr:colOff>
      <xdr:row>79</xdr:row>
      <xdr:rowOff>39281</xdr:rowOff>
    </xdr:to>
    <xdr:sp macro="" textlink="">
      <xdr:nvSpPr>
        <xdr:cNvPr id="204" name="楕円 203"/>
        <xdr:cNvSpPr/>
      </xdr:nvSpPr>
      <xdr:spPr>
        <a:xfrm>
          <a:off x="1079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30408</xdr:rowOff>
    </xdr:from>
    <xdr:ext cx="469744" cy="259045"/>
    <xdr:sp macro="" textlink="">
      <xdr:nvSpPr>
        <xdr:cNvPr id="205" name="テキスト ボックス 204"/>
        <xdr:cNvSpPr txBox="1"/>
      </xdr:nvSpPr>
      <xdr:spPr>
        <a:xfrm>
          <a:off x="895428" y="13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123481</xdr:rowOff>
    </xdr:from>
    <xdr:to>
      <xdr:col>24</xdr:col>
      <xdr:colOff>63500</xdr:colOff>
      <xdr:row>96</xdr:row>
      <xdr:rowOff>88112</xdr:rowOff>
    </xdr:to>
    <xdr:cxnSp macro="">
      <xdr:nvCxnSpPr>
        <xdr:cNvPr id="237" name="直線コネクタ 236"/>
        <xdr:cNvCxnSpPr/>
      </xdr:nvCxnSpPr>
      <xdr:spPr>
        <a:xfrm>
          <a:off x="3797300" y="16411231"/>
          <a:ext cx="838200" cy="1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123481</xdr:rowOff>
    </xdr:from>
    <xdr:to>
      <xdr:col>19</xdr:col>
      <xdr:colOff>177800</xdr:colOff>
      <xdr:row>97</xdr:row>
      <xdr:rowOff>95253</xdr:rowOff>
    </xdr:to>
    <xdr:cxnSp macro="">
      <xdr:nvCxnSpPr>
        <xdr:cNvPr id="240" name="直線コネクタ 239"/>
        <xdr:cNvCxnSpPr/>
      </xdr:nvCxnSpPr>
      <xdr:spPr>
        <a:xfrm flipV="1">
          <a:off x="2908300" y="16411231"/>
          <a:ext cx="889000" cy="31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76291</xdr:rowOff>
    </xdr:from>
    <xdr:to>
      <xdr:col>15</xdr:col>
      <xdr:colOff>50800</xdr:colOff>
      <xdr:row>97</xdr:row>
      <xdr:rowOff>95253</xdr:rowOff>
    </xdr:to>
    <xdr:cxnSp macro="">
      <xdr:nvCxnSpPr>
        <xdr:cNvPr id="243" name="直線コネクタ 242"/>
        <xdr:cNvCxnSpPr/>
      </xdr:nvCxnSpPr>
      <xdr:spPr>
        <a:xfrm>
          <a:off x="2019300" y="16706941"/>
          <a:ext cx="8890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76291</xdr:rowOff>
    </xdr:from>
    <xdr:to>
      <xdr:col>10</xdr:col>
      <xdr:colOff>114300</xdr:colOff>
      <xdr:row>97</xdr:row>
      <xdr:rowOff>112354</xdr:rowOff>
    </xdr:to>
    <xdr:cxnSp macro="">
      <xdr:nvCxnSpPr>
        <xdr:cNvPr id="246" name="直線コネクタ 245"/>
        <xdr:cNvCxnSpPr/>
      </xdr:nvCxnSpPr>
      <xdr:spPr>
        <a:xfrm flipV="1">
          <a:off x="1130300" y="16706941"/>
          <a:ext cx="889000" cy="3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37312</xdr:rowOff>
    </xdr:from>
    <xdr:to>
      <xdr:col>24</xdr:col>
      <xdr:colOff>114300</xdr:colOff>
      <xdr:row>96</xdr:row>
      <xdr:rowOff>138912</xdr:rowOff>
    </xdr:to>
    <xdr:sp macro="" textlink="">
      <xdr:nvSpPr>
        <xdr:cNvPr id="256" name="楕円 255"/>
        <xdr:cNvSpPr/>
      </xdr:nvSpPr>
      <xdr:spPr>
        <a:xfrm>
          <a:off x="4584700" y="164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15739</xdr:rowOff>
    </xdr:from>
    <xdr:ext cx="599010" cy="259045"/>
    <xdr:sp macro="" textlink="">
      <xdr:nvSpPr>
        <xdr:cNvPr id="257" name="扶助費該当値テキスト"/>
        <xdr:cNvSpPr txBox="1"/>
      </xdr:nvSpPr>
      <xdr:spPr>
        <a:xfrm>
          <a:off x="4686300" y="1647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72681</xdr:rowOff>
    </xdr:from>
    <xdr:to>
      <xdr:col>20</xdr:col>
      <xdr:colOff>38100</xdr:colOff>
      <xdr:row>96</xdr:row>
      <xdr:rowOff>2831</xdr:rowOff>
    </xdr:to>
    <xdr:sp macro="" textlink="">
      <xdr:nvSpPr>
        <xdr:cNvPr id="258" name="楕円 257"/>
        <xdr:cNvSpPr/>
      </xdr:nvSpPr>
      <xdr:spPr>
        <a:xfrm>
          <a:off x="3746500" y="163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165408</xdr:rowOff>
    </xdr:from>
    <xdr:ext cx="599010" cy="259045"/>
    <xdr:sp macro="" textlink="">
      <xdr:nvSpPr>
        <xdr:cNvPr id="259" name="テキスト ボックス 258"/>
        <xdr:cNvSpPr txBox="1"/>
      </xdr:nvSpPr>
      <xdr:spPr>
        <a:xfrm>
          <a:off x="3497795" y="1645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44453</xdr:rowOff>
    </xdr:from>
    <xdr:to>
      <xdr:col>15</xdr:col>
      <xdr:colOff>101600</xdr:colOff>
      <xdr:row>97</xdr:row>
      <xdr:rowOff>146053</xdr:rowOff>
    </xdr:to>
    <xdr:sp macro="" textlink="">
      <xdr:nvSpPr>
        <xdr:cNvPr id="260" name="楕円 259"/>
        <xdr:cNvSpPr/>
      </xdr:nvSpPr>
      <xdr:spPr>
        <a:xfrm>
          <a:off x="2857500" y="166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137180</xdr:rowOff>
    </xdr:from>
    <xdr:ext cx="534377" cy="259045"/>
    <xdr:sp macro="" textlink="">
      <xdr:nvSpPr>
        <xdr:cNvPr id="261" name="テキスト ボックス 260"/>
        <xdr:cNvSpPr txBox="1"/>
      </xdr:nvSpPr>
      <xdr:spPr>
        <a:xfrm>
          <a:off x="2641111" y="1676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25491</xdr:rowOff>
    </xdr:from>
    <xdr:to>
      <xdr:col>10</xdr:col>
      <xdr:colOff>165100</xdr:colOff>
      <xdr:row>97</xdr:row>
      <xdr:rowOff>127091</xdr:rowOff>
    </xdr:to>
    <xdr:sp macro="" textlink="">
      <xdr:nvSpPr>
        <xdr:cNvPr id="262" name="楕円 261"/>
        <xdr:cNvSpPr/>
      </xdr:nvSpPr>
      <xdr:spPr>
        <a:xfrm>
          <a:off x="1968500" y="166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118218</xdr:rowOff>
    </xdr:from>
    <xdr:ext cx="534377" cy="259045"/>
    <xdr:sp macro="" textlink="">
      <xdr:nvSpPr>
        <xdr:cNvPr id="263" name="テキスト ボックス 262"/>
        <xdr:cNvSpPr txBox="1"/>
      </xdr:nvSpPr>
      <xdr:spPr>
        <a:xfrm>
          <a:off x="1752111" y="1674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61554</xdr:rowOff>
    </xdr:from>
    <xdr:to>
      <xdr:col>6</xdr:col>
      <xdr:colOff>38100</xdr:colOff>
      <xdr:row>97</xdr:row>
      <xdr:rowOff>163154</xdr:rowOff>
    </xdr:to>
    <xdr:sp macro="" textlink="">
      <xdr:nvSpPr>
        <xdr:cNvPr id="264" name="楕円 263"/>
        <xdr:cNvSpPr/>
      </xdr:nvSpPr>
      <xdr:spPr>
        <a:xfrm>
          <a:off x="1079500" y="166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154281</xdr:rowOff>
    </xdr:from>
    <xdr:ext cx="534377" cy="259045"/>
    <xdr:sp macro="" textlink="">
      <xdr:nvSpPr>
        <xdr:cNvPr id="265" name="テキスト ボックス 264"/>
        <xdr:cNvSpPr txBox="1"/>
      </xdr:nvSpPr>
      <xdr:spPr>
        <a:xfrm>
          <a:off x="863111" y="1678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144024</xdr:rowOff>
    </xdr:from>
    <xdr:to>
      <xdr:col>55</xdr:col>
      <xdr:colOff>0</xdr:colOff>
      <xdr:row>38</xdr:row>
      <xdr:rowOff>42790</xdr:rowOff>
    </xdr:to>
    <xdr:cxnSp macro="">
      <xdr:nvCxnSpPr>
        <xdr:cNvPr id="296" name="直線コネクタ 295"/>
        <xdr:cNvCxnSpPr/>
      </xdr:nvCxnSpPr>
      <xdr:spPr>
        <a:xfrm flipV="1">
          <a:off x="9639300" y="6487674"/>
          <a:ext cx="838200" cy="7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39599</xdr:rowOff>
    </xdr:from>
    <xdr:to>
      <xdr:col>50</xdr:col>
      <xdr:colOff>114300</xdr:colOff>
      <xdr:row>38</xdr:row>
      <xdr:rowOff>42790</xdr:rowOff>
    </xdr:to>
    <xdr:cxnSp macro="">
      <xdr:nvCxnSpPr>
        <xdr:cNvPr id="299" name="直線コネクタ 298"/>
        <xdr:cNvCxnSpPr/>
      </xdr:nvCxnSpPr>
      <xdr:spPr>
        <a:xfrm>
          <a:off x="8750300" y="6211799"/>
          <a:ext cx="889000" cy="34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39599</xdr:rowOff>
    </xdr:from>
    <xdr:to>
      <xdr:col>45</xdr:col>
      <xdr:colOff>177800</xdr:colOff>
      <xdr:row>38</xdr:row>
      <xdr:rowOff>97772</xdr:rowOff>
    </xdr:to>
    <xdr:cxnSp macro="">
      <xdr:nvCxnSpPr>
        <xdr:cNvPr id="302" name="直線コネクタ 301"/>
        <xdr:cNvCxnSpPr/>
      </xdr:nvCxnSpPr>
      <xdr:spPr>
        <a:xfrm flipV="1">
          <a:off x="7861300" y="6211799"/>
          <a:ext cx="889000" cy="40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97772</xdr:rowOff>
    </xdr:from>
    <xdr:to>
      <xdr:col>41</xdr:col>
      <xdr:colOff>50800</xdr:colOff>
      <xdr:row>38</xdr:row>
      <xdr:rowOff>116791</xdr:rowOff>
    </xdr:to>
    <xdr:cxnSp macro="">
      <xdr:nvCxnSpPr>
        <xdr:cNvPr id="305" name="直線コネクタ 304"/>
        <xdr:cNvCxnSpPr/>
      </xdr:nvCxnSpPr>
      <xdr:spPr>
        <a:xfrm flipV="1">
          <a:off x="6972300" y="6612872"/>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93224</xdr:rowOff>
    </xdr:from>
    <xdr:to>
      <xdr:col>55</xdr:col>
      <xdr:colOff>50800</xdr:colOff>
      <xdr:row>38</xdr:row>
      <xdr:rowOff>23374</xdr:rowOff>
    </xdr:to>
    <xdr:sp macro="" textlink="">
      <xdr:nvSpPr>
        <xdr:cNvPr id="315" name="楕円 314"/>
        <xdr:cNvSpPr/>
      </xdr:nvSpPr>
      <xdr:spPr>
        <a:xfrm>
          <a:off x="10426700" y="64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71651</xdr:rowOff>
    </xdr:from>
    <xdr:ext cx="534377" cy="259045"/>
    <xdr:sp macro="" textlink="">
      <xdr:nvSpPr>
        <xdr:cNvPr id="316" name="補助費等該当値テキスト"/>
        <xdr:cNvSpPr txBox="1"/>
      </xdr:nvSpPr>
      <xdr:spPr>
        <a:xfrm>
          <a:off x="10528300" y="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163440</xdr:rowOff>
    </xdr:from>
    <xdr:to>
      <xdr:col>50</xdr:col>
      <xdr:colOff>165100</xdr:colOff>
      <xdr:row>38</xdr:row>
      <xdr:rowOff>93590</xdr:rowOff>
    </xdr:to>
    <xdr:sp macro="" textlink="">
      <xdr:nvSpPr>
        <xdr:cNvPr id="317" name="楕円 316"/>
        <xdr:cNvSpPr/>
      </xdr:nvSpPr>
      <xdr:spPr>
        <a:xfrm>
          <a:off x="9588500" y="65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84717</xdr:rowOff>
    </xdr:from>
    <xdr:ext cx="534377" cy="259045"/>
    <xdr:sp macro="" textlink="">
      <xdr:nvSpPr>
        <xdr:cNvPr id="318" name="テキスト ボックス 317"/>
        <xdr:cNvSpPr txBox="1"/>
      </xdr:nvSpPr>
      <xdr:spPr>
        <a:xfrm>
          <a:off x="9372111" y="65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160249</xdr:rowOff>
    </xdr:from>
    <xdr:to>
      <xdr:col>46</xdr:col>
      <xdr:colOff>38100</xdr:colOff>
      <xdr:row>36</xdr:row>
      <xdr:rowOff>90399</xdr:rowOff>
    </xdr:to>
    <xdr:sp macro="" textlink="">
      <xdr:nvSpPr>
        <xdr:cNvPr id="319" name="楕円 318"/>
        <xdr:cNvSpPr/>
      </xdr:nvSpPr>
      <xdr:spPr>
        <a:xfrm>
          <a:off x="8699500" y="61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81526</xdr:rowOff>
    </xdr:from>
    <xdr:ext cx="599010" cy="259045"/>
    <xdr:sp macro="" textlink="">
      <xdr:nvSpPr>
        <xdr:cNvPr id="320" name="テキスト ボックス 319"/>
        <xdr:cNvSpPr txBox="1"/>
      </xdr:nvSpPr>
      <xdr:spPr>
        <a:xfrm>
          <a:off x="8450795" y="625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46972</xdr:rowOff>
    </xdr:from>
    <xdr:to>
      <xdr:col>41</xdr:col>
      <xdr:colOff>101600</xdr:colOff>
      <xdr:row>38</xdr:row>
      <xdr:rowOff>148572</xdr:rowOff>
    </xdr:to>
    <xdr:sp macro="" textlink="">
      <xdr:nvSpPr>
        <xdr:cNvPr id="321" name="楕円 320"/>
        <xdr:cNvSpPr/>
      </xdr:nvSpPr>
      <xdr:spPr>
        <a:xfrm>
          <a:off x="7810500" y="65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139699</xdr:rowOff>
    </xdr:from>
    <xdr:ext cx="534377" cy="259045"/>
    <xdr:sp macro="" textlink="">
      <xdr:nvSpPr>
        <xdr:cNvPr id="322" name="テキスト ボックス 321"/>
        <xdr:cNvSpPr txBox="1"/>
      </xdr:nvSpPr>
      <xdr:spPr>
        <a:xfrm>
          <a:off x="7594111" y="66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65991</xdr:rowOff>
    </xdr:from>
    <xdr:to>
      <xdr:col>36</xdr:col>
      <xdr:colOff>165100</xdr:colOff>
      <xdr:row>38</xdr:row>
      <xdr:rowOff>167591</xdr:rowOff>
    </xdr:to>
    <xdr:sp macro="" textlink="">
      <xdr:nvSpPr>
        <xdr:cNvPr id="323" name="楕円 322"/>
        <xdr:cNvSpPr/>
      </xdr:nvSpPr>
      <xdr:spPr>
        <a:xfrm>
          <a:off x="6921500" y="658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158718</xdr:rowOff>
    </xdr:from>
    <xdr:ext cx="534377" cy="259045"/>
    <xdr:sp macro="" textlink="">
      <xdr:nvSpPr>
        <xdr:cNvPr id="324" name="テキスト ボックス 323"/>
        <xdr:cNvSpPr txBox="1"/>
      </xdr:nvSpPr>
      <xdr:spPr>
        <a:xfrm>
          <a:off x="6705111" y="667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169421</xdr:rowOff>
    </xdr:from>
    <xdr:to>
      <xdr:col>55</xdr:col>
      <xdr:colOff>0</xdr:colOff>
      <xdr:row>57</xdr:row>
      <xdr:rowOff>25694</xdr:rowOff>
    </xdr:to>
    <xdr:cxnSp macro="">
      <xdr:nvCxnSpPr>
        <xdr:cNvPr id="355" name="直線コネクタ 354"/>
        <xdr:cNvCxnSpPr/>
      </xdr:nvCxnSpPr>
      <xdr:spPr>
        <a:xfrm>
          <a:off x="9639300" y="9599171"/>
          <a:ext cx="838200" cy="19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161179</xdr:rowOff>
    </xdr:from>
    <xdr:to>
      <xdr:col>50</xdr:col>
      <xdr:colOff>114300</xdr:colOff>
      <xdr:row>55</xdr:row>
      <xdr:rowOff>169421</xdr:rowOff>
    </xdr:to>
    <xdr:cxnSp macro="">
      <xdr:nvCxnSpPr>
        <xdr:cNvPr id="358" name="直線コネクタ 357"/>
        <xdr:cNvCxnSpPr/>
      </xdr:nvCxnSpPr>
      <xdr:spPr>
        <a:xfrm>
          <a:off x="8750300" y="9590929"/>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161179</xdr:rowOff>
    </xdr:from>
    <xdr:to>
      <xdr:col>45</xdr:col>
      <xdr:colOff>177800</xdr:colOff>
      <xdr:row>57</xdr:row>
      <xdr:rowOff>104750</xdr:rowOff>
    </xdr:to>
    <xdr:cxnSp macro="">
      <xdr:nvCxnSpPr>
        <xdr:cNvPr id="361" name="直線コネクタ 360"/>
        <xdr:cNvCxnSpPr/>
      </xdr:nvCxnSpPr>
      <xdr:spPr>
        <a:xfrm flipV="1">
          <a:off x="7861300" y="9590929"/>
          <a:ext cx="889000" cy="28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90038</xdr:rowOff>
    </xdr:from>
    <xdr:to>
      <xdr:col>41</xdr:col>
      <xdr:colOff>50800</xdr:colOff>
      <xdr:row>57</xdr:row>
      <xdr:rowOff>104750</xdr:rowOff>
    </xdr:to>
    <xdr:cxnSp macro="">
      <xdr:nvCxnSpPr>
        <xdr:cNvPr id="364" name="直線コネクタ 363"/>
        <xdr:cNvCxnSpPr/>
      </xdr:nvCxnSpPr>
      <xdr:spPr>
        <a:xfrm>
          <a:off x="6972300" y="9691238"/>
          <a:ext cx="889000" cy="18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146344</xdr:rowOff>
    </xdr:from>
    <xdr:to>
      <xdr:col>55</xdr:col>
      <xdr:colOff>50800</xdr:colOff>
      <xdr:row>57</xdr:row>
      <xdr:rowOff>76494</xdr:rowOff>
    </xdr:to>
    <xdr:sp macro="" textlink="">
      <xdr:nvSpPr>
        <xdr:cNvPr id="374" name="楕円 373"/>
        <xdr:cNvSpPr/>
      </xdr:nvSpPr>
      <xdr:spPr>
        <a:xfrm>
          <a:off x="10426700" y="97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169221</xdr:rowOff>
    </xdr:from>
    <xdr:ext cx="599010" cy="259045"/>
    <xdr:sp macro="" textlink="">
      <xdr:nvSpPr>
        <xdr:cNvPr id="375" name="普通建設事業費該当値テキスト"/>
        <xdr:cNvSpPr txBox="1"/>
      </xdr:nvSpPr>
      <xdr:spPr>
        <a:xfrm>
          <a:off x="10528300" y="959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118621</xdr:rowOff>
    </xdr:from>
    <xdr:to>
      <xdr:col>50</xdr:col>
      <xdr:colOff>165100</xdr:colOff>
      <xdr:row>56</xdr:row>
      <xdr:rowOff>48771</xdr:rowOff>
    </xdr:to>
    <xdr:sp macro="" textlink="">
      <xdr:nvSpPr>
        <xdr:cNvPr id="376" name="楕円 375"/>
        <xdr:cNvSpPr/>
      </xdr:nvSpPr>
      <xdr:spPr>
        <a:xfrm>
          <a:off x="9588500" y="954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65298</xdr:rowOff>
    </xdr:from>
    <xdr:ext cx="599010" cy="259045"/>
    <xdr:sp macro="" textlink="">
      <xdr:nvSpPr>
        <xdr:cNvPr id="377" name="テキスト ボックス 376"/>
        <xdr:cNvSpPr txBox="1"/>
      </xdr:nvSpPr>
      <xdr:spPr>
        <a:xfrm>
          <a:off x="9339795" y="932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110379</xdr:rowOff>
    </xdr:from>
    <xdr:to>
      <xdr:col>46</xdr:col>
      <xdr:colOff>38100</xdr:colOff>
      <xdr:row>56</xdr:row>
      <xdr:rowOff>40529</xdr:rowOff>
    </xdr:to>
    <xdr:sp macro="" textlink="">
      <xdr:nvSpPr>
        <xdr:cNvPr id="378" name="楕円 377"/>
        <xdr:cNvSpPr/>
      </xdr:nvSpPr>
      <xdr:spPr>
        <a:xfrm>
          <a:off x="8699500" y="954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57056</xdr:rowOff>
    </xdr:from>
    <xdr:ext cx="599010" cy="259045"/>
    <xdr:sp macro="" textlink="">
      <xdr:nvSpPr>
        <xdr:cNvPr id="379" name="テキスト ボックス 378"/>
        <xdr:cNvSpPr txBox="1"/>
      </xdr:nvSpPr>
      <xdr:spPr>
        <a:xfrm>
          <a:off x="8450795" y="931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53950</xdr:rowOff>
    </xdr:from>
    <xdr:to>
      <xdr:col>41</xdr:col>
      <xdr:colOff>101600</xdr:colOff>
      <xdr:row>57</xdr:row>
      <xdr:rowOff>155550</xdr:rowOff>
    </xdr:to>
    <xdr:sp macro="" textlink="">
      <xdr:nvSpPr>
        <xdr:cNvPr id="380" name="楕円 379"/>
        <xdr:cNvSpPr/>
      </xdr:nvSpPr>
      <xdr:spPr>
        <a:xfrm>
          <a:off x="7810500" y="98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627</xdr:rowOff>
    </xdr:from>
    <xdr:ext cx="599010" cy="259045"/>
    <xdr:sp macro="" textlink="">
      <xdr:nvSpPr>
        <xdr:cNvPr id="381" name="テキスト ボックス 380"/>
        <xdr:cNvSpPr txBox="1"/>
      </xdr:nvSpPr>
      <xdr:spPr>
        <a:xfrm>
          <a:off x="7561795" y="960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39238</xdr:rowOff>
    </xdr:from>
    <xdr:to>
      <xdr:col>36</xdr:col>
      <xdr:colOff>165100</xdr:colOff>
      <xdr:row>56</xdr:row>
      <xdr:rowOff>140838</xdr:rowOff>
    </xdr:to>
    <xdr:sp macro="" textlink="">
      <xdr:nvSpPr>
        <xdr:cNvPr id="382" name="楕円 381"/>
        <xdr:cNvSpPr/>
      </xdr:nvSpPr>
      <xdr:spPr>
        <a:xfrm>
          <a:off x="6921500" y="964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157365</xdr:rowOff>
    </xdr:from>
    <xdr:ext cx="599010" cy="259045"/>
    <xdr:sp macro="" textlink="">
      <xdr:nvSpPr>
        <xdr:cNvPr id="383" name="テキスト ボックス 382"/>
        <xdr:cNvSpPr txBox="1"/>
      </xdr:nvSpPr>
      <xdr:spPr>
        <a:xfrm>
          <a:off x="6672795" y="941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13665</xdr:rowOff>
    </xdr:from>
    <xdr:to>
      <xdr:col>55</xdr:col>
      <xdr:colOff>0</xdr:colOff>
      <xdr:row>79</xdr:row>
      <xdr:rowOff>13463</xdr:rowOff>
    </xdr:to>
    <xdr:cxnSp macro="">
      <xdr:nvCxnSpPr>
        <xdr:cNvPr id="412" name="直線コネクタ 411"/>
        <xdr:cNvCxnSpPr/>
      </xdr:nvCxnSpPr>
      <xdr:spPr>
        <a:xfrm>
          <a:off x="9639300" y="12872415"/>
          <a:ext cx="838200" cy="6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159486</xdr:rowOff>
    </xdr:from>
    <xdr:to>
      <xdr:col>50</xdr:col>
      <xdr:colOff>114300</xdr:colOff>
      <xdr:row>75</xdr:row>
      <xdr:rowOff>13665</xdr:rowOff>
    </xdr:to>
    <xdr:cxnSp macro="">
      <xdr:nvCxnSpPr>
        <xdr:cNvPr id="415" name="直線コネクタ 414"/>
        <xdr:cNvCxnSpPr/>
      </xdr:nvCxnSpPr>
      <xdr:spPr>
        <a:xfrm>
          <a:off x="8750300" y="12332436"/>
          <a:ext cx="889000" cy="5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159486</xdr:rowOff>
    </xdr:from>
    <xdr:to>
      <xdr:col>45</xdr:col>
      <xdr:colOff>177800</xdr:colOff>
      <xdr:row>76</xdr:row>
      <xdr:rowOff>146431</xdr:rowOff>
    </xdr:to>
    <xdr:cxnSp macro="">
      <xdr:nvCxnSpPr>
        <xdr:cNvPr id="418" name="直線コネクタ 417"/>
        <xdr:cNvCxnSpPr/>
      </xdr:nvCxnSpPr>
      <xdr:spPr>
        <a:xfrm flipV="1">
          <a:off x="7861300" y="12332436"/>
          <a:ext cx="889000" cy="8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97307</xdr:rowOff>
    </xdr:from>
    <xdr:to>
      <xdr:col>41</xdr:col>
      <xdr:colOff>50800</xdr:colOff>
      <xdr:row>76</xdr:row>
      <xdr:rowOff>146431</xdr:rowOff>
    </xdr:to>
    <xdr:cxnSp macro="">
      <xdr:nvCxnSpPr>
        <xdr:cNvPr id="421" name="直線コネクタ 420"/>
        <xdr:cNvCxnSpPr/>
      </xdr:nvCxnSpPr>
      <xdr:spPr>
        <a:xfrm>
          <a:off x="6972300" y="12956057"/>
          <a:ext cx="889000" cy="2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134113</xdr:rowOff>
    </xdr:from>
    <xdr:to>
      <xdr:col>55</xdr:col>
      <xdr:colOff>50800</xdr:colOff>
      <xdr:row>79</xdr:row>
      <xdr:rowOff>64263</xdr:rowOff>
    </xdr:to>
    <xdr:sp macro="" textlink="">
      <xdr:nvSpPr>
        <xdr:cNvPr id="431" name="楕円 430"/>
        <xdr:cNvSpPr/>
      </xdr:nvSpPr>
      <xdr:spPr>
        <a:xfrm>
          <a:off x="10426700" y="135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49040</xdr:rowOff>
    </xdr:from>
    <xdr:ext cx="469744" cy="259045"/>
    <xdr:sp macro="" textlink="">
      <xdr:nvSpPr>
        <xdr:cNvPr id="432" name="普通建設事業費 （ うち新規整備　）該当値テキスト"/>
        <xdr:cNvSpPr txBox="1"/>
      </xdr:nvSpPr>
      <xdr:spPr>
        <a:xfrm>
          <a:off x="10528300" y="134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134315</xdr:rowOff>
    </xdr:from>
    <xdr:to>
      <xdr:col>50</xdr:col>
      <xdr:colOff>165100</xdr:colOff>
      <xdr:row>75</xdr:row>
      <xdr:rowOff>64465</xdr:rowOff>
    </xdr:to>
    <xdr:sp macro="" textlink="">
      <xdr:nvSpPr>
        <xdr:cNvPr id="433" name="楕円 432"/>
        <xdr:cNvSpPr/>
      </xdr:nvSpPr>
      <xdr:spPr>
        <a:xfrm>
          <a:off x="9588500" y="128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80992</xdr:rowOff>
    </xdr:from>
    <xdr:ext cx="534377" cy="259045"/>
    <xdr:sp macro="" textlink="">
      <xdr:nvSpPr>
        <xdr:cNvPr id="434" name="テキスト ボックス 433"/>
        <xdr:cNvSpPr txBox="1"/>
      </xdr:nvSpPr>
      <xdr:spPr>
        <a:xfrm>
          <a:off x="9372111" y="125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108686</xdr:rowOff>
    </xdr:from>
    <xdr:to>
      <xdr:col>46</xdr:col>
      <xdr:colOff>38100</xdr:colOff>
      <xdr:row>72</xdr:row>
      <xdr:rowOff>38836</xdr:rowOff>
    </xdr:to>
    <xdr:sp macro="" textlink="">
      <xdr:nvSpPr>
        <xdr:cNvPr id="435" name="楕円 434"/>
        <xdr:cNvSpPr/>
      </xdr:nvSpPr>
      <xdr:spPr>
        <a:xfrm>
          <a:off x="8699500" y="122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55363</xdr:rowOff>
    </xdr:from>
    <xdr:ext cx="534377" cy="259045"/>
    <xdr:sp macro="" textlink="">
      <xdr:nvSpPr>
        <xdr:cNvPr id="436" name="テキスト ボックス 435"/>
        <xdr:cNvSpPr txBox="1"/>
      </xdr:nvSpPr>
      <xdr:spPr>
        <a:xfrm>
          <a:off x="8483111" y="120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95631</xdr:rowOff>
    </xdr:from>
    <xdr:to>
      <xdr:col>41</xdr:col>
      <xdr:colOff>101600</xdr:colOff>
      <xdr:row>77</xdr:row>
      <xdr:rowOff>25781</xdr:rowOff>
    </xdr:to>
    <xdr:sp macro="" textlink="">
      <xdr:nvSpPr>
        <xdr:cNvPr id="437" name="楕円 436"/>
        <xdr:cNvSpPr/>
      </xdr:nvSpPr>
      <xdr:spPr>
        <a:xfrm>
          <a:off x="7810500" y="131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42308</xdr:rowOff>
    </xdr:from>
    <xdr:ext cx="534377" cy="259045"/>
    <xdr:sp macro="" textlink="">
      <xdr:nvSpPr>
        <xdr:cNvPr id="438" name="テキスト ボックス 437"/>
        <xdr:cNvSpPr txBox="1"/>
      </xdr:nvSpPr>
      <xdr:spPr>
        <a:xfrm>
          <a:off x="7594111" y="1290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46507</xdr:rowOff>
    </xdr:from>
    <xdr:to>
      <xdr:col>36</xdr:col>
      <xdr:colOff>165100</xdr:colOff>
      <xdr:row>75</xdr:row>
      <xdr:rowOff>148107</xdr:rowOff>
    </xdr:to>
    <xdr:sp macro="" textlink="">
      <xdr:nvSpPr>
        <xdr:cNvPr id="439" name="楕円 438"/>
        <xdr:cNvSpPr/>
      </xdr:nvSpPr>
      <xdr:spPr>
        <a:xfrm>
          <a:off x="6921500" y="129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164634</xdr:rowOff>
    </xdr:from>
    <xdr:ext cx="534377" cy="259045"/>
    <xdr:sp macro="" textlink="">
      <xdr:nvSpPr>
        <xdr:cNvPr id="440" name="テキスト ボックス 439"/>
        <xdr:cNvSpPr txBox="1"/>
      </xdr:nvSpPr>
      <xdr:spPr>
        <a:xfrm>
          <a:off x="6705111" y="126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93063</xdr:rowOff>
    </xdr:from>
    <xdr:to>
      <xdr:col>55</xdr:col>
      <xdr:colOff>0</xdr:colOff>
      <xdr:row>98</xdr:row>
      <xdr:rowOff>9897</xdr:rowOff>
    </xdr:to>
    <xdr:cxnSp macro="">
      <xdr:nvCxnSpPr>
        <xdr:cNvPr id="471" name="直線コネクタ 470"/>
        <xdr:cNvCxnSpPr/>
      </xdr:nvCxnSpPr>
      <xdr:spPr>
        <a:xfrm flipV="1">
          <a:off x="9639300" y="16723713"/>
          <a:ext cx="838200" cy="8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9897</xdr:rowOff>
    </xdr:from>
    <xdr:to>
      <xdr:col>50</xdr:col>
      <xdr:colOff>114300</xdr:colOff>
      <xdr:row>98</xdr:row>
      <xdr:rowOff>120948</xdr:rowOff>
    </xdr:to>
    <xdr:cxnSp macro="">
      <xdr:nvCxnSpPr>
        <xdr:cNvPr id="474" name="直線コネクタ 473"/>
        <xdr:cNvCxnSpPr/>
      </xdr:nvCxnSpPr>
      <xdr:spPr>
        <a:xfrm flipV="1">
          <a:off x="8750300" y="16811997"/>
          <a:ext cx="889000" cy="1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120948</xdr:rowOff>
    </xdr:from>
    <xdr:to>
      <xdr:col>45</xdr:col>
      <xdr:colOff>177800</xdr:colOff>
      <xdr:row>98</xdr:row>
      <xdr:rowOff>171093</xdr:rowOff>
    </xdr:to>
    <xdr:cxnSp macro="">
      <xdr:nvCxnSpPr>
        <xdr:cNvPr id="477" name="直線コネクタ 476"/>
        <xdr:cNvCxnSpPr/>
      </xdr:nvCxnSpPr>
      <xdr:spPr>
        <a:xfrm flipV="1">
          <a:off x="7861300" y="16923048"/>
          <a:ext cx="889000" cy="5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42391</xdr:rowOff>
    </xdr:from>
    <xdr:to>
      <xdr:col>41</xdr:col>
      <xdr:colOff>50800</xdr:colOff>
      <xdr:row>98</xdr:row>
      <xdr:rowOff>171093</xdr:rowOff>
    </xdr:to>
    <xdr:cxnSp macro="">
      <xdr:nvCxnSpPr>
        <xdr:cNvPr id="480" name="直線コネクタ 479"/>
        <xdr:cNvCxnSpPr/>
      </xdr:nvCxnSpPr>
      <xdr:spPr>
        <a:xfrm>
          <a:off x="6972300" y="16844491"/>
          <a:ext cx="8890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42263</xdr:rowOff>
    </xdr:from>
    <xdr:to>
      <xdr:col>55</xdr:col>
      <xdr:colOff>50800</xdr:colOff>
      <xdr:row>97</xdr:row>
      <xdr:rowOff>143863</xdr:rowOff>
    </xdr:to>
    <xdr:sp macro="" textlink="">
      <xdr:nvSpPr>
        <xdr:cNvPr id="490" name="楕円 489"/>
        <xdr:cNvSpPr/>
      </xdr:nvSpPr>
      <xdr:spPr>
        <a:xfrm>
          <a:off x="10426700" y="1667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65140</xdr:rowOff>
    </xdr:from>
    <xdr:ext cx="599010" cy="259045"/>
    <xdr:sp macro="" textlink="">
      <xdr:nvSpPr>
        <xdr:cNvPr id="491" name="普通建設事業費 （ うち更新整備　）該当値テキスト"/>
        <xdr:cNvSpPr txBox="1"/>
      </xdr:nvSpPr>
      <xdr:spPr>
        <a:xfrm>
          <a:off x="10528300" y="1652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130547</xdr:rowOff>
    </xdr:from>
    <xdr:to>
      <xdr:col>50</xdr:col>
      <xdr:colOff>165100</xdr:colOff>
      <xdr:row>98</xdr:row>
      <xdr:rowOff>60697</xdr:rowOff>
    </xdr:to>
    <xdr:sp macro="" textlink="">
      <xdr:nvSpPr>
        <xdr:cNvPr id="492" name="楕円 491"/>
        <xdr:cNvSpPr/>
      </xdr:nvSpPr>
      <xdr:spPr>
        <a:xfrm>
          <a:off x="9588500" y="1676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77224</xdr:rowOff>
    </xdr:from>
    <xdr:ext cx="534377" cy="259045"/>
    <xdr:sp macro="" textlink="">
      <xdr:nvSpPr>
        <xdr:cNvPr id="493" name="テキスト ボックス 492"/>
        <xdr:cNvSpPr txBox="1"/>
      </xdr:nvSpPr>
      <xdr:spPr>
        <a:xfrm>
          <a:off x="9372111" y="165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70148</xdr:rowOff>
    </xdr:from>
    <xdr:to>
      <xdr:col>46</xdr:col>
      <xdr:colOff>38100</xdr:colOff>
      <xdr:row>99</xdr:row>
      <xdr:rowOff>298</xdr:rowOff>
    </xdr:to>
    <xdr:sp macro="" textlink="">
      <xdr:nvSpPr>
        <xdr:cNvPr id="494" name="楕円 493"/>
        <xdr:cNvSpPr/>
      </xdr:nvSpPr>
      <xdr:spPr>
        <a:xfrm>
          <a:off x="8699500" y="168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162875</xdr:rowOff>
    </xdr:from>
    <xdr:ext cx="534377" cy="259045"/>
    <xdr:sp macro="" textlink="">
      <xdr:nvSpPr>
        <xdr:cNvPr id="495" name="テキスト ボックス 494"/>
        <xdr:cNvSpPr txBox="1"/>
      </xdr:nvSpPr>
      <xdr:spPr>
        <a:xfrm>
          <a:off x="8483111" y="169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120293</xdr:rowOff>
    </xdr:from>
    <xdr:to>
      <xdr:col>41</xdr:col>
      <xdr:colOff>101600</xdr:colOff>
      <xdr:row>99</xdr:row>
      <xdr:rowOff>50443</xdr:rowOff>
    </xdr:to>
    <xdr:sp macro="" textlink="">
      <xdr:nvSpPr>
        <xdr:cNvPr id="496" name="楕円 495"/>
        <xdr:cNvSpPr/>
      </xdr:nvSpPr>
      <xdr:spPr>
        <a:xfrm>
          <a:off x="7810500" y="169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41570</xdr:rowOff>
    </xdr:from>
    <xdr:ext cx="534377" cy="259045"/>
    <xdr:sp macro="" textlink="">
      <xdr:nvSpPr>
        <xdr:cNvPr id="497" name="テキスト ボックス 496"/>
        <xdr:cNvSpPr txBox="1"/>
      </xdr:nvSpPr>
      <xdr:spPr>
        <a:xfrm>
          <a:off x="7594111" y="1701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163041</xdr:rowOff>
    </xdr:from>
    <xdr:to>
      <xdr:col>36</xdr:col>
      <xdr:colOff>165100</xdr:colOff>
      <xdr:row>98</xdr:row>
      <xdr:rowOff>93191</xdr:rowOff>
    </xdr:to>
    <xdr:sp macro="" textlink="">
      <xdr:nvSpPr>
        <xdr:cNvPr id="498" name="楕円 497"/>
        <xdr:cNvSpPr/>
      </xdr:nvSpPr>
      <xdr:spPr>
        <a:xfrm>
          <a:off x="6921500" y="1679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109718</xdr:rowOff>
    </xdr:from>
    <xdr:ext cx="534377" cy="259045"/>
    <xdr:sp macro="" textlink="">
      <xdr:nvSpPr>
        <xdr:cNvPr id="499" name="テキスト ボックス 498"/>
        <xdr:cNvSpPr txBox="1"/>
      </xdr:nvSpPr>
      <xdr:spPr>
        <a:xfrm>
          <a:off x="6705111" y="1656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57502</xdr:rowOff>
    </xdr:from>
    <xdr:to>
      <xdr:col>85</xdr:col>
      <xdr:colOff>127000</xdr:colOff>
      <xdr:row>39</xdr:row>
      <xdr:rowOff>65797</xdr:rowOff>
    </xdr:to>
    <xdr:cxnSp macro="">
      <xdr:nvCxnSpPr>
        <xdr:cNvPr id="530" name="直線コネクタ 529"/>
        <xdr:cNvCxnSpPr/>
      </xdr:nvCxnSpPr>
      <xdr:spPr>
        <a:xfrm>
          <a:off x="15481300" y="6744052"/>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27947</xdr:rowOff>
    </xdr:from>
    <xdr:to>
      <xdr:col>81</xdr:col>
      <xdr:colOff>50800</xdr:colOff>
      <xdr:row>39</xdr:row>
      <xdr:rowOff>57502</xdr:rowOff>
    </xdr:to>
    <xdr:cxnSp macro="">
      <xdr:nvCxnSpPr>
        <xdr:cNvPr id="533" name="直線コネクタ 532"/>
        <xdr:cNvCxnSpPr/>
      </xdr:nvCxnSpPr>
      <xdr:spPr>
        <a:xfrm>
          <a:off x="14592300" y="6714497"/>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27947</xdr:rowOff>
    </xdr:from>
    <xdr:to>
      <xdr:col>76</xdr:col>
      <xdr:colOff>114300</xdr:colOff>
      <xdr:row>39</xdr:row>
      <xdr:rowOff>57045</xdr:rowOff>
    </xdr:to>
    <xdr:cxnSp macro="">
      <xdr:nvCxnSpPr>
        <xdr:cNvPr id="536" name="直線コネクタ 535"/>
        <xdr:cNvCxnSpPr/>
      </xdr:nvCxnSpPr>
      <xdr:spPr>
        <a:xfrm flipV="1">
          <a:off x="13703300" y="6714497"/>
          <a:ext cx="889000" cy="2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57045</xdr:rowOff>
    </xdr:from>
    <xdr:to>
      <xdr:col>71</xdr:col>
      <xdr:colOff>177800</xdr:colOff>
      <xdr:row>39</xdr:row>
      <xdr:rowOff>74369</xdr:rowOff>
    </xdr:to>
    <xdr:cxnSp macro="">
      <xdr:nvCxnSpPr>
        <xdr:cNvPr id="539" name="直線コネクタ 538"/>
        <xdr:cNvCxnSpPr/>
      </xdr:nvCxnSpPr>
      <xdr:spPr>
        <a:xfrm flipV="1">
          <a:off x="12814300" y="6743595"/>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14997</xdr:rowOff>
    </xdr:from>
    <xdr:to>
      <xdr:col>85</xdr:col>
      <xdr:colOff>177800</xdr:colOff>
      <xdr:row>39</xdr:row>
      <xdr:rowOff>116597</xdr:rowOff>
    </xdr:to>
    <xdr:sp macro="" textlink="">
      <xdr:nvSpPr>
        <xdr:cNvPr id="549" name="楕円 548"/>
        <xdr:cNvSpPr/>
      </xdr:nvSpPr>
      <xdr:spPr>
        <a:xfrm>
          <a:off x="16268700" y="67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101374</xdr:rowOff>
    </xdr:from>
    <xdr:ext cx="469744" cy="259045"/>
    <xdr:sp macro="" textlink="">
      <xdr:nvSpPr>
        <xdr:cNvPr id="550" name="災害復旧事業費該当値テキスト"/>
        <xdr:cNvSpPr txBox="1"/>
      </xdr:nvSpPr>
      <xdr:spPr>
        <a:xfrm>
          <a:off x="16370300" y="661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6702</xdr:rowOff>
    </xdr:from>
    <xdr:to>
      <xdr:col>81</xdr:col>
      <xdr:colOff>101600</xdr:colOff>
      <xdr:row>39</xdr:row>
      <xdr:rowOff>108302</xdr:rowOff>
    </xdr:to>
    <xdr:sp macro="" textlink="">
      <xdr:nvSpPr>
        <xdr:cNvPr id="551" name="楕円 550"/>
        <xdr:cNvSpPr/>
      </xdr:nvSpPr>
      <xdr:spPr>
        <a:xfrm>
          <a:off x="15430500" y="66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99429</xdr:rowOff>
    </xdr:from>
    <xdr:ext cx="469744" cy="259045"/>
    <xdr:sp macro="" textlink="">
      <xdr:nvSpPr>
        <xdr:cNvPr id="552" name="テキスト ボックス 551"/>
        <xdr:cNvSpPr txBox="1"/>
      </xdr:nvSpPr>
      <xdr:spPr>
        <a:xfrm>
          <a:off x="15246428" y="678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148597</xdr:rowOff>
    </xdr:from>
    <xdr:to>
      <xdr:col>76</xdr:col>
      <xdr:colOff>165100</xdr:colOff>
      <xdr:row>39</xdr:row>
      <xdr:rowOff>78747</xdr:rowOff>
    </xdr:to>
    <xdr:sp macro="" textlink="">
      <xdr:nvSpPr>
        <xdr:cNvPr id="553" name="楕円 552"/>
        <xdr:cNvSpPr/>
      </xdr:nvSpPr>
      <xdr:spPr>
        <a:xfrm>
          <a:off x="14541500" y="66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69874</xdr:rowOff>
    </xdr:from>
    <xdr:ext cx="469744" cy="259045"/>
    <xdr:sp macro="" textlink="">
      <xdr:nvSpPr>
        <xdr:cNvPr id="554" name="テキスト ボックス 553"/>
        <xdr:cNvSpPr txBox="1"/>
      </xdr:nvSpPr>
      <xdr:spPr>
        <a:xfrm>
          <a:off x="14357428" y="675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6245</xdr:rowOff>
    </xdr:from>
    <xdr:to>
      <xdr:col>72</xdr:col>
      <xdr:colOff>38100</xdr:colOff>
      <xdr:row>39</xdr:row>
      <xdr:rowOff>107845</xdr:rowOff>
    </xdr:to>
    <xdr:sp macro="" textlink="">
      <xdr:nvSpPr>
        <xdr:cNvPr id="555" name="楕円 554"/>
        <xdr:cNvSpPr/>
      </xdr:nvSpPr>
      <xdr:spPr>
        <a:xfrm>
          <a:off x="13652500" y="669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98972</xdr:rowOff>
    </xdr:from>
    <xdr:ext cx="469744" cy="259045"/>
    <xdr:sp macro="" textlink="">
      <xdr:nvSpPr>
        <xdr:cNvPr id="556" name="テキスト ボックス 555"/>
        <xdr:cNvSpPr txBox="1"/>
      </xdr:nvSpPr>
      <xdr:spPr>
        <a:xfrm>
          <a:off x="13468428" y="678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23569</xdr:rowOff>
    </xdr:from>
    <xdr:to>
      <xdr:col>67</xdr:col>
      <xdr:colOff>101600</xdr:colOff>
      <xdr:row>39</xdr:row>
      <xdr:rowOff>125169</xdr:rowOff>
    </xdr:to>
    <xdr:sp macro="" textlink="">
      <xdr:nvSpPr>
        <xdr:cNvPr id="557" name="楕円 556"/>
        <xdr:cNvSpPr/>
      </xdr:nvSpPr>
      <xdr:spPr>
        <a:xfrm>
          <a:off x="12763500" y="67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116296</xdr:rowOff>
    </xdr:from>
    <xdr:ext cx="469744" cy="259045"/>
    <xdr:sp macro="" textlink="">
      <xdr:nvSpPr>
        <xdr:cNvPr id="558" name="テキスト ボックス 557"/>
        <xdr:cNvSpPr txBox="1"/>
      </xdr:nvSpPr>
      <xdr:spPr>
        <a:xfrm>
          <a:off x="12579428" y="680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163007</xdr:rowOff>
    </xdr:from>
    <xdr:to>
      <xdr:col>85</xdr:col>
      <xdr:colOff>127000</xdr:colOff>
      <xdr:row>77</xdr:row>
      <xdr:rowOff>20782</xdr:rowOff>
    </xdr:to>
    <xdr:cxnSp macro="">
      <xdr:nvCxnSpPr>
        <xdr:cNvPr id="640" name="直線コネクタ 639"/>
        <xdr:cNvCxnSpPr/>
      </xdr:nvCxnSpPr>
      <xdr:spPr>
        <a:xfrm flipV="1">
          <a:off x="15481300" y="13193207"/>
          <a:ext cx="838200" cy="2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20782</xdr:rowOff>
    </xdr:from>
    <xdr:to>
      <xdr:col>81</xdr:col>
      <xdr:colOff>50800</xdr:colOff>
      <xdr:row>77</xdr:row>
      <xdr:rowOff>29299</xdr:rowOff>
    </xdr:to>
    <xdr:cxnSp macro="">
      <xdr:nvCxnSpPr>
        <xdr:cNvPr id="643" name="直線コネクタ 642"/>
        <xdr:cNvCxnSpPr/>
      </xdr:nvCxnSpPr>
      <xdr:spPr>
        <a:xfrm flipV="1">
          <a:off x="14592300" y="13222432"/>
          <a:ext cx="889000" cy="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29299</xdr:rowOff>
    </xdr:from>
    <xdr:to>
      <xdr:col>76</xdr:col>
      <xdr:colOff>114300</xdr:colOff>
      <xdr:row>77</xdr:row>
      <xdr:rowOff>32431</xdr:rowOff>
    </xdr:to>
    <xdr:cxnSp macro="">
      <xdr:nvCxnSpPr>
        <xdr:cNvPr id="646" name="直線コネクタ 645"/>
        <xdr:cNvCxnSpPr/>
      </xdr:nvCxnSpPr>
      <xdr:spPr>
        <a:xfrm flipV="1">
          <a:off x="13703300" y="13230949"/>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32431</xdr:rowOff>
    </xdr:from>
    <xdr:to>
      <xdr:col>71</xdr:col>
      <xdr:colOff>177800</xdr:colOff>
      <xdr:row>77</xdr:row>
      <xdr:rowOff>56111</xdr:rowOff>
    </xdr:to>
    <xdr:cxnSp macro="">
      <xdr:nvCxnSpPr>
        <xdr:cNvPr id="649" name="直線コネクタ 648"/>
        <xdr:cNvCxnSpPr/>
      </xdr:nvCxnSpPr>
      <xdr:spPr>
        <a:xfrm flipV="1">
          <a:off x="12814300" y="13234081"/>
          <a:ext cx="88900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112207</xdr:rowOff>
    </xdr:from>
    <xdr:to>
      <xdr:col>85</xdr:col>
      <xdr:colOff>177800</xdr:colOff>
      <xdr:row>77</xdr:row>
      <xdr:rowOff>42357</xdr:rowOff>
    </xdr:to>
    <xdr:sp macro="" textlink="">
      <xdr:nvSpPr>
        <xdr:cNvPr id="659" name="楕円 658"/>
        <xdr:cNvSpPr/>
      </xdr:nvSpPr>
      <xdr:spPr>
        <a:xfrm>
          <a:off x="16268700" y="1314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135084</xdr:rowOff>
    </xdr:from>
    <xdr:ext cx="599010" cy="259045"/>
    <xdr:sp macro="" textlink="">
      <xdr:nvSpPr>
        <xdr:cNvPr id="660" name="公債費該当値テキスト"/>
        <xdr:cNvSpPr txBox="1"/>
      </xdr:nvSpPr>
      <xdr:spPr>
        <a:xfrm>
          <a:off x="16370300" y="1299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141432</xdr:rowOff>
    </xdr:from>
    <xdr:to>
      <xdr:col>81</xdr:col>
      <xdr:colOff>101600</xdr:colOff>
      <xdr:row>77</xdr:row>
      <xdr:rowOff>71582</xdr:rowOff>
    </xdr:to>
    <xdr:sp macro="" textlink="">
      <xdr:nvSpPr>
        <xdr:cNvPr id="661" name="楕円 660"/>
        <xdr:cNvSpPr/>
      </xdr:nvSpPr>
      <xdr:spPr>
        <a:xfrm>
          <a:off x="15430500" y="131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88109</xdr:rowOff>
    </xdr:from>
    <xdr:ext cx="599010" cy="259045"/>
    <xdr:sp macro="" textlink="">
      <xdr:nvSpPr>
        <xdr:cNvPr id="662" name="テキスト ボックス 661"/>
        <xdr:cNvSpPr txBox="1"/>
      </xdr:nvSpPr>
      <xdr:spPr>
        <a:xfrm>
          <a:off x="15181795" y="129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149949</xdr:rowOff>
    </xdr:from>
    <xdr:to>
      <xdr:col>76</xdr:col>
      <xdr:colOff>165100</xdr:colOff>
      <xdr:row>77</xdr:row>
      <xdr:rowOff>80099</xdr:rowOff>
    </xdr:to>
    <xdr:sp macro="" textlink="">
      <xdr:nvSpPr>
        <xdr:cNvPr id="663" name="楕円 662"/>
        <xdr:cNvSpPr/>
      </xdr:nvSpPr>
      <xdr:spPr>
        <a:xfrm>
          <a:off x="14541500" y="131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96626</xdr:rowOff>
    </xdr:from>
    <xdr:ext cx="599010" cy="259045"/>
    <xdr:sp macro="" textlink="">
      <xdr:nvSpPr>
        <xdr:cNvPr id="664" name="テキスト ボックス 663"/>
        <xdr:cNvSpPr txBox="1"/>
      </xdr:nvSpPr>
      <xdr:spPr>
        <a:xfrm>
          <a:off x="14292795" y="1295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153081</xdr:rowOff>
    </xdr:from>
    <xdr:to>
      <xdr:col>72</xdr:col>
      <xdr:colOff>38100</xdr:colOff>
      <xdr:row>77</xdr:row>
      <xdr:rowOff>83231</xdr:rowOff>
    </xdr:to>
    <xdr:sp macro="" textlink="">
      <xdr:nvSpPr>
        <xdr:cNvPr id="665" name="楕円 664"/>
        <xdr:cNvSpPr/>
      </xdr:nvSpPr>
      <xdr:spPr>
        <a:xfrm>
          <a:off x="13652500" y="131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99758</xdr:rowOff>
    </xdr:from>
    <xdr:ext cx="599010" cy="259045"/>
    <xdr:sp macro="" textlink="">
      <xdr:nvSpPr>
        <xdr:cNvPr id="666" name="テキスト ボックス 665"/>
        <xdr:cNvSpPr txBox="1"/>
      </xdr:nvSpPr>
      <xdr:spPr>
        <a:xfrm>
          <a:off x="13403795" y="1295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5311</xdr:rowOff>
    </xdr:from>
    <xdr:to>
      <xdr:col>67</xdr:col>
      <xdr:colOff>101600</xdr:colOff>
      <xdr:row>77</xdr:row>
      <xdr:rowOff>106911</xdr:rowOff>
    </xdr:to>
    <xdr:sp macro="" textlink="">
      <xdr:nvSpPr>
        <xdr:cNvPr id="667" name="楕円 666"/>
        <xdr:cNvSpPr/>
      </xdr:nvSpPr>
      <xdr:spPr>
        <a:xfrm>
          <a:off x="12763500" y="132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123438</xdr:rowOff>
    </xdr:from>
    <xdr:ext cx="599010" cy="259045"/>
    <xdr:sp macro="" textlink="">
      <xdr:nvSpPr>
        <xdr:cNvPr id="668" name="テキスト ボックス 667"/>
        <xdr:cNvSpPr txBox="1"/>
      </xdr:nvSpPr>
      <xdr:spPr>
        <a:xfrm>
          <a:off x="12514795" y="1298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141664</xdr:rowOff>
    </xdr:from>
    <xdr:to>
      <xdr:col>85</xdr:col>
      <xdr:colOff>127000</xdr:colOff>
      <xdr:row>98</xdr:row>
      <xdr:rowOff>162319</xdr:rowOff>
    </xdr:to>
    <xdr:cxnSp macro="">
      <xdr:nvCxnSpPr>
        <xdr:cNvPr id="697" name="直線コネクタ 696"/>
        <xdr:cNvCxnSpPr/>
      </xdr:nvCxnSpPr>
      <xdr:spPr>
        <a:xfrm>
          <a:off x="15481300" y="16943764"/>
          <a:ext cx="838200" cy="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141664</xdr:rowOff>
    </xdr:from>
    <xdr:to>
      <xdr:col>81</xdr:col>
      <xdr:colOff>50800</xdr:colOff>
      <xdr:row>99</xdr:row>
      <xdr:rowOff>352</xdr:rowOff>
    </xdr:to>
    <xdr:cxnSp macro="">
      <xdr:nvCxnSpPr>
        <xdr:cNvPr id="700" name="直線コネクタ 699"/>
        <xdr:cNvCxnSpPr/>
      </xdr:nvCxnSpPr>
      <xdr:spPr>
        <a:xfrm flipV="1">
          <a:off x="14592300" y="16943764"/>
          <a:ext cx="889000" cy="3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164906</xdr:rowOff>
    </xdr:from>
    <xdr:to>
      <xdr:col>76</xdr:col>
      <xdr:colOff>114300</xdr:colOff>
      <xdr:row>99</xdr:row>
      <xdr:rowOff>352</xdr:rowOff>
    </xdr:to>
    <xdr:cxnSp macro="">
      <xdr:nvCxnSpPr>
        <xdr:cNvPr id="703" name="直線コネクタ 702"/>
        <xdr:cNvCxnSpPr/>
      </xdr:nvCxnSpPr>
      <xdr:spPr>
        <a:xfrm>
          <a:off x="13703300" y="16967006"/>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164906</xdr:rowOff>
    </xdr:from>
    <xdr:to>
      <xdr:col>71</xdr:col>
      <xdr:colOff>177800</xdr:colOff>
      <xdr:row>99</xdr:row>
      <xdr:rowOff>23709</xdr:rowOff>
    </xdr:to>
    <xdr:cxnSp macro="">
      <xdr:nvCxnSpPr>
        <xdr:cNvPr id="706" name="直線コネクタ 705"/>
        <xdr:cNvCxnSpPr/>
      </xdr:nvCxnSpPr>
      <xdr:spPr>
        <a:xfrm flipV="1">
          <a:off x="12814300" y="16967006"/>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111519</xdr:rowOff>
    </xdr:from>
    <xdr:to>
      <xdr:col>85</xdr:col>
      <xdr:colOff>177800</xdr:colOff>
      <xdr:row>99</xdr:row>
      <xdr:rowOff>41669</xdr:rowOff>
    </xdr:to>
    <xdr:sp macro="" textlink="">
      <xdr:nvSpPr>
        <xdr:cNvPr id="716" name="楕円 715"/>
        <xdr:cNvSpPr/>
      </xdr:nvSpPr>
      <xdr:spPr>
        <a:xfrm>
          <a:off x="16268700" y="169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59775</xdr:rowOff>
    </xdr:from>
    <xdr:ext cx="534377" cy="259045"/>
    <xdr:sp macro="" textlink="">
      <xdr:nvSpPr>
        <xdr:cNvPr id="717" name="積立金該当値テキスト"/>
        <xdr:cNvSpPr txBox="1"/>
      </xdr:nvSpPr>
      <xdr:spPr>
        <a:xfrm>
          <a:off x="16370300" y="1686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90864</xdr:rowOff>
    </xdr:from>
    <xdr:to>
      <xdr:col>81</xdr:col>
      <xdr:colOff>101600</xdr:colOff>
      <xdr:row>99</xdr:row>
      <xdr:rowOff>21014</xdr:rowOff>
    </xdr:to>
    <xdr:sp macro="" textlink="">
      <xdr:nvSpPr>
        <xdr:cNvPr id="718" name="楕円 717"/>
        <xdr:cNvSpPr/>
      </xdr:nvSpPr>
      <xdr:spPr>
        <a:xfrm>
          <a:off x="15430500" y="168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12141</xdr:rowOff>
    </xdr:from>
    <xdr:ext cx="534377" cy="259045"/>
    <xdr:sp macro="" textlink="">
      <xdr:nvSpPr>
        <xdr:cNvPr id="719" name="テキスト ボックス 718"/>
        <xdr:cNvSpPr txBox="1"/>
      </xdr:nvSpPr>
      <xdr:spPr>
        <a:xfrm>
          <a:off x="15214111" y="1698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121002</xdr:rowOff>
    </xdr:from>
    <xdr:to>
      <xdr:col>76</xdr:col>
      <xdr:colOff>165100</xdr:colOff>
      <xdr:row>99</xdr:row>
      <xdr:rowOff>51152</xdr:rowOff>
    </xdr:to>
    <xdr:sp macro="" textlink="">
      <xdr:nvSpPr>
        <xdr:cNvPr id="720" name="楕円 719"/>
        <xdr:cNvSpPr/>
      </xdr:nvSpPr>
      <xdr:spPr>
        <a:xfrm>
          <a:off x="14541500" y="169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42279</xdr:rowOff>
    </xdr:from>
    <xdr:ext cx="534377" cy="259045"/>
    <xdr:sp macro="" textlink="">
      <xdr:nvSpPr>
        <xdr:cNvPr id="721" name="テキスト ボックス 720"/>
        <xdr:cNvSpPr txBox="1"/>
      </xdr:nvSpPr>
      <xdr:spPr>
        <a:xfrm>
          <a:off x="14325111" y="1701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114106</xdr:rowOff>
    </xdr:from>
    <xdr:to>
      <xdr:col>72</xdr:col>
      <xdr:colOff>38100</xdr:colOff>
      <xdr:row>99</xdr:row>
      <xdr:rowOff>44256</xdr:rowOff>
    </xdr:to>
    <xdr:sp macro="" textlink="">
      <xdr:nvSpPr>
        <xdr:cNvPr id="722" name="楕円 721"/>
        <xdr:cNvSpPr/>
      </xdr:nvSpPr>
      <xdr:spPr>
        <a:xfrm>
          <a:off x="13652500" y="169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60783</xdr:rowOff>
    </xdr:from>
    <xdr:ext cx="534377" cy="259045"/>
    <xdr:sp macro="" textlink="">
      <xdr:nvSpPr>
        <xdr:cNvPr id="723" name="テキスト ボックス 722"/>
        <xdr:cNvSpPr txBox="1"/>
      </xdr:nvSpPr>
      <xdr:spPr>
        <a:xfrm>
          <a:off x="13436111" y="166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144359</xdr:rowOff>
    </xdr:from>
    <xdr:to>
      <xdr:col>67</xdr:col>
      <xdr:colOff>101600</xdr:colOff>
      <xdr:row>99</xdr:row>
      <xdr:rowOff>74509</xdr:rowOff>
    </xdr:to>
    <xdr:sp macro="" textlink="">
      <xdr:nvSpPr>
        <xdr:cNvPr id="724" name="楕円 723"/>
        <xdr:cNvSpPr/>
      </xdr:nvSpPr>
      <xdr:spPr>
        <a:xfrm>
          <a:off x="12763500" y="1694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65636</xdr:rowOff>
    </xdr:from>
    <xdr:ext cx="534377" cy="259045"/>
    <xdr:sp macro="" textlink="">
      <xdr:nvSpPr>
        <xdr:cNvPr id="725" name="テキスト ボックス 724"/>
        <xdr:cNvSpPr txBox="1"/>
      </xdr:nvSpPr>
      <xdr:spPr>
        <a:xfrm>
          <a:off x="12547111" y="170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23023</xdr:rowOff>
    </xdr:from>
    <xdr:to>
      <xdr:col>116</xdr:col>
      <xdr:colOff>63500</xdr:colOff>
      <xdr:row>58</xdr:row>
      <xdr:rowOff>23823</xdr:rowOff>
    </xdr:to>
    <xdr:cxnSp macro="">
      <xdr:nvCxnSpPr>
        <xdr:cNvPr id="811" name="直線コネクタ 810"/>
        <xdr:cNvCxnSpPr/>
      </xdr:nvCxnSpPr>
      <xdr:spPr>
        <a:xfrm>
          <a:off x="21323300" y="9967123"/>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15593</xdr:rowOff>
    </xdr:from>
    <xdr:to>
      <xdr:col>111</xdr:col>
      <xdr:colOff>177800</xdr:colOff>
      <xdr:row>58</xdr:row>
      <xdr:rowOff>23023</xdr:rowOff>
    </xdr:to>
    <xdr:cxnSp macro="">
      <xdr:nvCxnSpPr>
        <xdr:cNvPr id="814" name="直線コネクタ 813"/>
        <xdr:cNvCxnSpPr/>
      </xdr:nvCxnSpPr>
      <xdr:spPr>
        <a:xfrm>
          <a:off x="20434300" y="9959693"/>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6563</xdr:rowOff>
    </xdr:from>
    <xdr:to>
      <xdr:col>107</xdr:col>
      <xdr:colOff>50800</xdr:colOff>
      <xdr:row>58</xdr:row>
      <xdr:rowOff>15593</xdr:rowOff>
    </xdr:to>
    <xdr:cxnSp macro="">
      <xdr:nvCxnSpPr>
        <xdr:cNvPr id="817" name="直線コネクタ 816"/>
        <xdr:cNvCxnSpPr/>
      </xdr:nvCxnSpPr>
      <xdr:spPr>
        <a:xfrm>
          <a:off x="19545300" y="9950663"/>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6563</xdr:rowOff>
    </xdr:from>
    <xdr:to>
      <xdr:col>102</xdr:col>
      <xdr:colOff>114300</xdr:colOff>
      <xdr:row>58</xdr:row>
      <xdr:rowOff>10678</xdr:rowOff>
    </xdr:to>
    <xdr:cxnSp macro="">
      <xdr:nvCxnSpPr>
        <xdr:cNvPr id="820" name="直線コネクタ 819"/>
        <xdr:cNvCxnSpPr/>
      </xdr:nvCxnSpPr>
      <xdr:spPr>
        <a:xfrm flipV="1">
          <a:off x="18656300" y="995066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144473</xdr:rowOff>
    </xdr:from>
    <xdr:to>
      <xdr:col>116</xdr:col>
      <xdr:colOff>114300</xdr:colOff>
      <xdr:row>58</xdr:row>
      <xdr:rowOff>74623</xdr:rowOff>
    </xdr:to>
    <xdr:sp macro="" textlink="">
      <xdr:nvSpPr>
        <xdr:cNvPr id="830" name="楕円 829"/>
        <xdr:cNvSpPr/>
      </xdr:nvSpPr>
      <xdr:spPr>
        <a:xfrm>
          <a:off x="22110700" y="99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103469</xdr:rowOff>
    </xdr:from>
    <xdr:ext cx="469744" cy="259045"/>
    <xdr:sp macro="" textlink="">
      <xdr:nvSpPr>
        <xdr:cNvPr id="831" name="貸付金該当値テキスト"/>
        <xdr:cNvSpPr txBox="1"/>
      </xdr:nvSpPr>
      <xdr:spPr>
        <a:xfrm>
          <a:off x="22212300" y="98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143673</xdr:rowOff>
    </xdr:from>
    <xdr:to>
      <xdr:col>112</xdr:col>
      <xdr:colOff>38100</xdr:colOff>
      <xdr:row>58</xdr:row>
      <xdr:rowOff>73823</xdr:rowOff>
    </xdr:to>
    <xdr:sp macro="" textlink="">
      <xdr:nvSpPr>
        <xdr:cNvPr id="832" name="楕円 831"/>
        <xdr:cNvSpPr/>
      </xdr:nvSpPr>
      <xdr:spPr>
        <a:xfrm>
          <a:off x="21272500" y="991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64950</xdr:rowOff>
    </xdr:from>
    <xdr:ext cx="469744" cy="259045"/>
    <xdr:sp macro="" textlink="">
      <xdr:nvSpPr>
        <xdr:cNvPr id="833" name="テキスト ボックス 832"/>
        <xdr:cNvSpPr txBox="1"/>
      </xdr:nvSpPr>
      <xdr:spPr>
        <a:xfrm>
          <a:off x="21088428" y="1000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136243</xdr:rowOff>
    </xdr:from>
    <xdr:to>
      <xdr:col>107</xdr:col>
      <xdr:colOff>101600</xdr:colOff>
      <xdr:row>58</xdr:row>
      <xdr:rowOff>66393</xdr:rowOff>
    </xdr:to>
    <xdr:sp macro="" textlink="">
      <xdr:nvSpPr>
        <xdr:cNvPr id="834" name="楕円 833"/>
        <xdr:cNvSpPr/>
      </xdr:nvSpPr>
      <xdr:spPr>
        <a:xfrm>
          <a:off x="20383500" y="990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57520</xdr:rowOff>
    </xdr:from>
    <xdr:ext cx="469744" cy="259045"/>
    <xdr:sp macro="" textlink="">
      <xdr:nvSpPr>
        <xdr:cNvPr id="835" name="テキスト ボックス 834"/>
        <xdr:cNvSpPr txBox="1"/>
      </xdr:nvSpPr>
      <xdr:spPr>
        <a:xfrm>
          <a:off x="20199428" y="1000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127213</xdr:rowOff>
    </xdr:from>
    <xdr:to>
      <xdr:col>102</xdr:col>
      <xdr:colOff>165100</xdr:colOff>
      <xdr:row>58</xdr:row>
      <xdr:rowOff>57363</xdr:rowOff>
    </xdr:to>
    <xdr:sp macro="" textlink="">
      <xdr:nvSpPr>
        <xdr:cNvPr id="836" name="楕円 835"/>
        <xdr:cNvSpPr/>
      </xdr:nvSpPr>
      <xdr:spPr>
        <a:xfrm>
          <a:off x="19494500" y="98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73890</xdr:rowOff>
    </xdr:from>
    <xdr:ext cx="469744" cy="259045"/>
    <xdr:sp macro="" textlink="">
      <xdr:nvSpPr>
        <xdr:cNvPr id="837" name="テキスト ボックス 836"/>
        <xdr:cNvSpPr txBox="1"/>
      </xdr:nvSpPr>
      <xdr:spPr>
        <a:xfrm>
          <a:off x="19310428" y="96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131328</xdr:rowOff>
    </xdr:from>
    <xdr:to>
      <xdr:col>98</xdr:col>
      <xdr:colOff>38100</xdr:colOff>
      <xdr:row>58</xdr:row>
      <xdr:rowOff>61478</xdr:rowOff>
    </xdr:to>
    <xdr:sp macro="" textlink="">
      <xdr:nvSpPr>
        <xdr:cNvPr id="838" name="楕円 837"/>
        <xdr:cNvSpPr/>
      </xdr:nvSpPr>
      <xdr:spPr>
        <a:xfrm>
          <a:off x="18605500" y="99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78005</xdr:rowOff>
    </xdr:from>
    <xdr:ext cx="469744" cy="259045"/>
    <xdr:sp macro="" textlink="">
      <xdr:nvSpPr>
        <xdr:cNvPr id="839" name="テキスト ボックス 838"/>
        <xdr:cNvSpPr txBox="1"/>
      </xdr:nvSpPr>
      <xdr:spPr>
        <a:xfrm>
          <a:off x="18421428" y="967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166446</xdr:rowOff>
    </xdr:from>
    <xdr:to>
      <xdr:col>116</xdr:col>
      <xdr:colOff>63500</xdr:colOff>
      <xdr:row>74</xdr:row>
      <xdr:rowOff>57437</xdr:rowOff>
    </xdr:to>
    <xdr:cxnSp macro="">
      <xdr:nvCxnSpPr>
        <xdr:cNvPr id="871" name="直線コネクタ 870"/>
        <xdr:cNvCxnSpPr/>
      </xdr:nvCxnSpPr>
      <xdr:spPr>
        <a:xfrm flipV="1">
          <a:off x="21323300" y="12682296"/>
          <a:ext cx="838200" cy="6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57437</xdr:rowOff>
    </xdr:from>
    <xdr:to>
      <xdr:col>111</xdr:col>
      <xdr:colOff>177800</xdr:colOff>
      <xdr:row>74</xdr:row>
      <xdr:rowOff>79774</xdr:rowOff>
    </xdr:to>
    <xdr:cxnSp macro="">
      <xdr:nvCxnSpPr>
        <xdr:cNvPr id="874" name="直線コネクタ 873"/>
        <xdr:cNvCxnSpPr/>
      </xdr:nvCxnSpPr>
      <xdr:spPr>
        <a:xfrm flipV="1">
          <a:off x="20434300" y="12744737"/>
          <a:ext cx="889000" cy="2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79774</xdr:rowOff>
    </xdr:from>
    <xdr:to>
      <xdr:col>107</xdr:col>
      <xdr:colOff>50800</xdr:colOff>
      <xdr:row>74</xdr:row>
      <xdr:rowOff>164372</xdr:rowOff>
    </xdr:to>
    <xdr:cxnSp macro="">
      <xdr:nvCxnSpPr>
        <xdr:cNvPr id="877" name="直線コネクタ 876"/>
        <xdr:cNvCxnSpPr/>
      </xdr:nvCxnSpPr>
      <xdr:spPr>
        <a:xfrm flipV="1">
          <a:off x="19545300" y="12767074"/>
          <a:ext cx="889000" cy="8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164372</xdr:rowOff>
    </xdr:from>
    <xdr:to>
      <xdr:col>102</xdr:col>
      <xdr:colOff>114300</xdr:colOff>
      <xdr:row>75</xdr:row>
      <xdr:rowOff>28797</xdr:rowOff>
    </xdr:to>
    <xdr:cxnSp macro="">
      <xdr:nvCxnSpPr>
        <xdr:cNvPr id="880" name="直線コネクタ 879"/>
        <xdr:cNvCxnSpPr/>
      </xdr:nvCxnSpPr>
      <xdr:spPr>
        <a:xfrm flipV="1">
          <a:off x="18656300" y="12851672"/>
          <a:ext cx="889000" cy="3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115646</xdr:rowOff>
    </xdr:from>
    <xdr:to>
      <xdr:col>116</xdr:col>
      <xdr:colOff>114300</xdr:colOff>
      <xdr:row>74</xdr:row>
      <xdr:rowOff>45796</xdr:rowOff>
    </xdr:to>
    <xdr:sp macro="" textlink="">
      <xdr:nvSpPr>
        <xdr:cNvPr id="890" name="楕円 889"/>
        <xdr:cNvSpPr/>
      </xdr:nvSpPr>
      <xdr:spPr>
        <a:xfrm>
          <a:off x="22110700" y="126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138523</xdr:rowOff>
    </xdr:from>
    <xdr:ext cx="534377" cy="259045"/>
    <xdr:sp macro="" textlink="">
      <xdr:nvSpPr>
        <xdr:cNvPr id="891" name="繰出金該当値テキスト"/>
        <xdr:cNvSpPr txBox="1"/>
      </xdr:nvSpPr>
      <xdr:spPr>
        <a:xfrm>
          <a:off x="22212300" y="1248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6637</xdr:rowOff>
    </xdr:from>
    <xdr:to>
      <xdr:col>112</xdr:col>
      <xdr:colOff>38100</xdr:colOff>
      <xdr:row>74</xdr:row>
      <xdr:rowOff>108237</xdr:rowOff>
    </xdr:to>
    <xdr:sp macro="" textlink="">
      <xdr:nvSpPr>
        <xdr:cNvPr id="892" name="楕円 891"/>
        <xdr:cNvSpPr/>
      </xdr:nvSpPr>
      <xdr:spPr>
        <a:xfrm>
          <a:off x="21272500" y="1269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124764</xdr:rowOff>
    </xdr:from>
    <xdr:ext cx="534377" cy="259045"/>
    <xdr:sp macro="" textlink="">
      <xdr:nvSpPr>
        <xdr:cNvPr id="893" name="テキスト ボックス 892"/>
        <xdr:cNvSpPr txBox="1"/>
      </xdr:nvSpPr>
      <xdr:spPr>
        <a:xfrm>
          <a:off x="21056111" y="1246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28974</xdr:rowOff>
    </xdr:from>
    <xdr:to>
      <xdr:col>107</xdr:col>
      <xdr:colOff>101600</xdr:colOff>
      <xdr:row>74</xdr:row>
      <xdr:rowOff>130574</xdr:rowOff>
    </xdr:to>
    <xdr:sp macro="" textlink="">
      <xdr:nvSpPr>
        <xdr:cNvPr id="894" name="楕円 893"/>
        <xdr:cNvSpPr/>
      </xdr:nvSpPr>
      <xdr:spPr>
        <a:xfrm>
          <a:off x="20383500" y="127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147101</xdr:rowOff>
    </xdr:from>
    <xdr:ext cx="534377" cy="259045"/>
    <xdr:sp macro="" textlink="">
      <xdr:nvSpPr>
        <xdr:cNvPr id="895" name="テキスト ボックス 894"/>
        <xdr:cNvSpPr txBox="1"/>
      </xdr:nvSpPr>
      <xdr:spPr>
        <a:xfrm>
          <a:off x="20167111" y="12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113572</xdr:rowOff>
    </xdr:from>
    <xdr:to>
      <xdr:col>102</xdr:col>
      <xdr:colOff>165100</xdr:colOff>
      <xdr:row>75</xdr:row>
      <xdr:rowOff>43722</xdr:rowOff>
    </xdr:to>
    <xdr:sp macro="" textlink="">
      <xdr:nvSpPr>
        <xdr:cNvPr id="896" name="楕円 895"/>
        <xdr:cNvSpPr/>
      </xdr:nvSpPr>
      <xdr:spPr>
        <a:xfrm>
          <a:off x="19494500" y="128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60249</xdr:rowOff>
    </xdr:from>
    <xdr:ext cx="534377" cy="259045"/>
    <xdr:sp macro="" textlink="">
      <xdr:nvSpPr>
        <xdr:cNvPr id="897" name="テキスト ボックス 896"/>
        <xdr:cNvSpPr txBox="1"/>
      </xdr:nvSpPr>
      <xdr:spPr>
        <a:xfrm>
          <a:off x="19278111" y="125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149447</xdr:rowOff>
    </xdr:from>
    <xdr:to>
      <xdr:col>98</xdr:col>
      <xdr:colOff>38100</xdr:colOff>
      <xdr:row>75</xdr:row>
      <xdr:rowOff>79597</xdr:rowOff>
    </xdr:to>
    <xdr:sp macro="" textlink="">
      <xdr:nvSpPr>
        <xdr:cNvPr id="898" name="楕円 897"/>
        <xdr:cNvSpPr/>
      </xdr:nvSpPr>
      <xdr:spPr>
        <a:xfrm>
          <a:off x="18605500" y="128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96124</xdr:rowOff>
    </xdr:from>
    <xdr:ext cx="534377" cy="259045"/>
    <xdr:sp macro="" textlink="">
      <xdr:nvSpPr>
        <xdr:cNvPr id="899" name="テキスト ボックス 898"/>
        <xdr:cNvSpPr txBox="1"/>
      </xdr:nvSpPr>
      <xdr:spPr>
        <a:xfrm>
          <a:off x="18389111" y="1261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・人件費は、市内保育園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園がすべて公立であることや消防署の単独運営などから職員数が類似団体平均より多いため、住民一人当たりの金額でも従来から類似団体平均と比べ高い水準で推移している。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年度は、退職者（会計年度任用職員を除く）が前年度の</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名に対し</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名と、</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名増となったことで退職金が前年度より</a:t>
          </a:r>
          <a:r>
            <a:rPr kumimoji="1" lang="en-US" altLang="ja-JP" sz="1300">
              <a:latin typeface="ＭＳ Ｐゴシック" panose="020B0600070205080204" pitchFamily="50" charset="-128"/>
              <a:ea typeface="ＭＳ Ｐゴシック" panose="020B0600070205080204" pitchFamily="50" charset="-128"/>
            </a:rPr>
            <a:t>36,043</a:t>
          </a:r>
          <a:r>
            <a:rPr kumimoji="1" lang="ja-JP" altLang="en-US" sz="1300">
              <a:latin typeface="ＭＳ Ｐゴシック" panose="020B0600070205080204" pitchFamily="50" charset="-128"/>
              <a:ea typeface="ＭＳ Ｐゴシック" panose="020B0600070205080204" pitchFamily="50" charset="-128"/>
            </a:rPr>
            <a:t>千円増額となったことより、住民一人当たりの金額は前年度から</a:t>
          </a:r>
          <a:r>
            <a:rPr kumimoji="1" lang="en-US" altLang="ja-JP" sz="1300">
              <a:latin typeface="ＭＳ Ｐゴシック" panose="020B0600070205080204" pitchFamily="50" charset="-128"/>
              <a:ea typeface="ＭＳ Ｐゴシック" panose="020B0600070205080204" pitchFamily="50" charset="-128"/>
            </a:rPr>
            <a:t>7,886</a:t>
          </a:r>
          <a:r>
            <a:rPr kumimoji="1" lang="ja-JP" altLang="en-US" sz="1300">
              <a:latin typeface="ＭＳ Ｐゴシック" panose="020B0600070205080204" pitchFamily="50" charset="-128"/>
              <a:ea typeface="ＭＳ Ｐゴシック" panose="020B0600070205080204" pitchFamily="50" charset="-128"/>
            </a:rPr>
            <a:t>円増額の</a:t>
          </a:r>
          <a:r>
            <a:rPr kumimoji="1" lang="en-US" altLang="ja-JP" sz="1300">
              <a:latin typeface="ＭＳ Ｐゴシック" panose="020B0600070205080204" pitchFamily="50" charset="-128"/>
              <a:ea typeface="ＭＳ Ｐゴシック" panose="020B0600070205080204" pitchFamily="50" charset="-128"/>
            </a:rPr>
            <a:t>156,731</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・補助費等は、類似団体平均と同傾向で推移しているが、施設の単独運営が多く一部事務組合等に対する負担金が少額であることから金額の乖離がある。令和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年度は、マイナンバーカード取得率向上地域活性化事業の皆増</a:t>
          </a:r>
          <a:r>
            <a:rPr kumimoji="1" lang="en-US" altLang="ja-JP" sz="1300">
              <a:latin typeface="ＭＳ Ｐゴシック" panose="020B0600070205080204" pitchFamily="50" charset="-128"/>
              <a:ea typeface="ＭＳ Ｐゴシック" panose="020B0600070205080204" pitchFamily="50" charset="-128"/>
            </a:rPr>
            <a:t>37,809</a:t>
          </a:r>
          <a:r>
            <a:rPr kumimoji="1" lang="ja-JP" altLang="en-US" sz="1300">
              <a:latin typeface="ＭＳ Ｐゴシック" panose="020B0600070205080204" pitchFamily="50" charset="-128"/>
              <a:ea typeface="ＭＳ Ｐゴシック" panose="020B0600070205080204" pitchFamily="50" charset="-128"/>
            </a:rPr>
            <a:t>千円や地域電子通貨事業の増</a:t>
          </a:r>
          <a:r>
            <a:rPr kumimoji="1" lang="en-US" altLang="ja-JP" sz="1300">
              <a:latin typeface="ＭＳ Ｐゴシック" panose="020B0600070205080204" pitchFamily="50" charset="-128"/>
              <a:ea typeface="ＭＳ Ｐゴシック" panose="020B0600070205080204" pitchFamily="50" charset="-128"/>
            </a:rPr>
            <a:t>110,539</a:t>
          </a:r>
          <a:r>
            <a:rPr kumimoji="1" lang="ja-JP" altLang="en-US" sz="1300">
              <a:latin typeface="ＭＳ Ｐゴシック" panose="020B0600070205080204" pitchFamily="50" charset="-128"/>
              <a:ea typeface="ＭＳ Ｐゴシック" panose="020B0600070205080204" pitchFamily="50" charset="-128"/>
            </a:rPr>
            <a:t>千円事業の実施により、依然として例年を上回る水準となっている。扶助費では、子育て世帯への臨時特別給付金の減</a:t>
          </a:r>
          <a:r>
            <a:rPr kumimoji="1" lang="en-US" altLang="ja-JP" sz="1300">
              <a:latin typeface="ＭＳ Ｐゴシック" panose="020B0600070205080204" pitchFamily="50" charset="-128"/>
              <a:ea typeface="ＭＳ Ｐゴシック" panose="020B0600070205080204" pitchFamily="50" charset="-128"/>
            </a:rPr>
            <a:t>87,563</a:t>
          </a:r>
          <a:r>
            <a:rPr kumimoji="1" lang="ja-JP" altLang="en-US" sz="1300">
              <a:latin typeface="ＭＳ Ｐゴシック" panose="020B0600070205080204" pitchFamily="50" charset="-128"/>
              <a:ea typeface="ＭＳ Ｐゴシック" panose="020B0600070205080204" pitchFamily="50" charset="-128"/>
            </a:rPr>
            <a:t>千円や住民税非課税世帯等臨時特別給付金の減</a:t>
          </a:r>
          <a:r>
            <a:rPr kumimoji="1" lang="en-US" altLang="ja-JP" sz="1300">
              <a:latin typeface="ＭＳ Ｐゴシック" panose="020B0600070205080204" pitchFamily="50" charset="-128"/>
              <a:ea typeface="ＭＳ Ｐゴシック" panose="020B0600070205080204" pitchFamily="50" charset="-128"/>
            </a:rPr>
            <a:t>223,000</a:t>
          </a:r>
          <a:r>
            <a:rPr kumimoji="1" lang="ja-JP" altLang="en-US" sz="1300">
              <a:latin typeface="ＭＳ Ｐゴシック" panose="020B0600070205080204" pitchFamily="50" charset="-128"/>
              <a:ea typeface="ＭＳ Ｐゴシック" panose="020B0600070205080204" pitchFamily="50" charset="-128"/>
            </a:rPr>
            <a:t>千円による減額が反映されている。</a:t>
          </a:r>
        </a:p>
        <a:p>
          <a:r>
            <a:rPr kumimoji="1" lang="ja-JP" altLang="en-US" sz="1300">
              <a:latin typeface="ＭＳ Ｐゴシック" panose="020B0600070205080204" pitchFamily="50" charset="-128"/>
              <a:ea typeface="ＭＳ Ｐゴシック" panose="020B0600070205080204" pitchFamily="50" charset="-128"/>
            </a:rPr>
            <a:t>・普通建設事業費は、メジカ産業再生プロジェクト事業や防災行政無線デジタルシステム設置工事の皆減により、類似団体平均と同程度となった。新規事業はしばらく予定が無いため、今後も低い額で推移する見込み。</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12,271
12,177
266.01
10,656,500
10,383,246
248,277
5,446,147
14,427,256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140653</xdr:rowOff>
    </xdr:from>
    <xdr:to>
      <xdr:col>24</xdr:col>
      <xdr:colOff>63500</xdr:colOff>
      <xdr:row>33</xdr:row>
      <xdr:rowOff>5969</xdr:rowOff>
    </xdr:to>
    <xdr:cxnSp macro="">
      <xdr:nvCxnSpPr>
        <xdr:cNvPr id="61" name="直線コネクタ 60"/>
        <xdr:cNvCxnSpPr/>
      </xdr:nvCxnSpPr>
      <xdr:spPr>
        <a:xfrm flipV="1">
          <a:off x="3797300" y="5627053"/>
          <a:ext cx="838200" cy="3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5969</xdr:rowOff>
    </xdr:from>
    <xdr:to>
      <xdr:col>19</xdr:col>
      <xdr:colOff>177800</xdr:colOff>
      <xdr:row>33</xdr:row>
      <xdr:rowOff>106363</xdr:rowOff>
    </xdr:to>
    <xdr:cxnSp macro="">
      <xdr:nvCxnSpPr>
        <xdr:cNvPr id="64" name="直線コネクタ 63"/>
        <xdr:cNvCxnSpPr/>
      </xdr:nvCxnSpPr>
      <xdr:spPr>
        <a:xfrm flipV="1">
          <a:off x="2908300" y="5663819"/>
          <a:ext cx="889000" cy="1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7493</xdr:rowOff>
    </xdr:from>
    <xdr:to>
      <xdr:col>15</xdr:col>
      <xdr:colOff>50800</xdr:colOff>
      <xdr:row>33</xdr:row>
      <xdr:rowOff>106363</xdr:rowOff>
    </xdr:to>
    <xdr:cxnSp macro="">
      <xdr:nvCxnSpPr>
        <xdr:cNvPr id="67" name="直線コネクタ 66"/>
        <xdr:cNvCxnSpPr/>
      </xdr:nvCxnSpPr>
      <xdr:spPr>
        <a:xfrm>
          <a:off x="2019300" y="5665343"/>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7493</xdr:rowOff>
    </xdr:from>
    <xdr:to>
      <xdr:col>10</xdr:col>
      <xdr:colOff>114300</xdr:colOff>
      <xdr:row>33</xdr:row>
      <xdr:rowOff>69596</xdr:rowOff>
    </xdr:to>
    <xdr:cxnSp macro="">
      <xdr:nvCxnSpPr>
        <xdr:cNvPr id="70" name="直線コネクタ 69"/>
        <xdr:cNvCxnSpPr/>
      </xdr:nvCxnSpPr>
      <xdr:spPr>
        <a:xfrm flipV="1">
          <a:off x="1130300" y="5665343"/>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89853</xdr:rowOff>
    </xdr:from>
    <xdr:to>
      <xdr:col>24</xdr:col>
      <xdr:colOff>114300</xdr:colOff>
      <xdr:row>33</xdr:row>
      <xdr:rowOff>20003</xdr:rowOff>
    </xdr:to>
    <xdr:sp macro="" textlink="">
      <xdr:nvSpPr>
        <xdr:cNvPr id="80" name="楕円 79"/>
        <xdr:cNvSpPr/>
      </xdr:nvSpPr>
      <xdr:spPr>
        <a:xfrm>
          <a:off x="4584700" y="55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112730</xdr:rowOff>
    </xdr:from>
    <xdr:ext cx="469744" cy="259045"/>
    <xdr:sp macro="" textlink="">
      <xdr:nvSpPr>
        <xdr:cNvPr id="81" name="議会費該当値テキスト"/>
        <xdr:cNvSpPr txBox="1"/>
      </xdr:nvSpPr>
      <xdr:spPr>
        <a:xfrm>
          <a:off x="4686300" y="542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126619</xdr:rowOff>
    </xdr:from>
    <xdr:to>
      <xdr:col>20</xdr:col>
      <xdr:colOff>38100</xdr:colOff>
      <xdr:row>33</xdr:row>
      <xdr:rowOff>56769</xdr:rowOff>
    </xdr:to>
    <xdr:sp macro="" textlink="">
      <xdr:nvSpPr>
        <xdr:cNvPr id="82" name="楕円 81"/>
        <xdr:cNvSpPr/>
      </xdr:nvSpPr>
      <xdr:spPr>
        <a:xfrm>
          <a:off x="3746500" y="561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73296</xdr:rowOff>
    </xdr:from>
    <xdr:ext cx="469744" cy="259045"/>
    <xdr:sp macro="" textlink="">
      <xdr:nvSpPr>
        <xdr:cNvPr id="83" name="テキスト ボックス 82"/>
        <xdr:cNvSpPr txBox="1"/>
      </xdr:nvSpPr>
      <xdr:spPr>
        <a:xfrm>
          <a:off x="3562428" y="538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55563</xdr:rowOff>
    </xdr:from>
    <xdr:to>
      <xdr:col>15</xdr:col>
      <xdr:colOff>101600</xdr:colOff>
      <xdr:row>33</xdr:row>
      <xdr:rowOff>157163</xdr:rowOff>
    </xdr:to>
    <xdr:sp macro="" textlink="">
      <xdr:nvSpPr>
        <xdr:cNvPr id="84" name="楕円 83"/>
        <xdr:cNvSpPr/>
      </xdr:nvSpPr>
      <xdr:spPr>
        <a:xfrm>
          <a:off x="2857500" y="57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2240</xdr:rowOff>
    </xdr:from>
    <xdr:ext cx="469744" cy="259045"/>
    <xdr:sp macro="" textlink="">
      <xdr:nvSpPr>
        <xdr:cNvPr id="85" name="テキスト ボックス 84"/>
        <xdr:cNvSpPr txBox="1"/>
      </xdr:nvSpPr>
      <xdr:spPr>
        <a:xfrm>
          <a:off x="2673428" y="548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128143</xdr:rowOff>
    </xdr:from>
    <xdr:to>
      <xdr:col>10</xdr:col>
      <xdr:colOff>165100</xdr:colOff>
      <xdr:row>33</xdr:row>
      <xdr:rowOff>58293</xdr:rowOff>
    </xdr:to>
    <xdr:sp macro="" textlink="">
      <xdr:nvSpPr>
        <xdr:cNvPr id="86" name="楕円 85"/>
        <xdr:cNvSpPr/>
      </xdr:nvSpPr>
      <xdr:spPr>
        <a:xfrm>
          <a:off x="1968500" y="56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74820</xdr:rowOff>
    </xdr:from>
    <xdr:ext cx="469744" cy="259045"/>
    <xdr:sp macro="" textlink="">
      <xdr:nvSpPr>
        <xdr:cNvPr id="87" name="テキスト ボックス 86"/>
        <xdr:cNvSpPr txBox="1"/>
      </xdr:nvSpPr>
      <xdr:spPr>
        <a:xfrm>
          <a:off x="1784428" y="538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18796</xdr:rowOff>
    </xdr:from>
    <xdr:to>
      <xdr:col>6</xdr:col>
      <xdr:colOff>38100</xdr:colOff>
      <xdr:row>33</xdr:row>
      <xdr:rowOff>120396</xdr:rowOff>
    </xdr:to>
    <xdr:sp macro="" textlink="">
      <xdr:nvSpPr>
        <xdr:cNvPr id="88" name="楕円 87"/>
        <xdr:cNvSpPr/>
      </xdr:nvSpPr>
      <xdr:spPr>
        <a:xfrm>
          <a:off x="1079500" y="56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136923</xdr:rowOff>
    </xdr:from>
    <xdr:ext cx="469744" cy="259045"/>
    <xdr:sp macro="" textlink="">
      <xdr:nvSpPr>
        <xdr:cNvPr id="89" name="テキスト ボックス 88"/>
        <xdr:cNvSpPr txBox="1"/>
      </xdr:nvSpPr>
      <xdr:spPr>
        <a:xfrm>
          <a:off x="895428"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139312</xdr:rowOff>
    </xdr:from>
    <xdr:to>
      <xdr:col>24</xdr:col>
      <xdr:colOff>63500</xdr:colOff>
      <xdr:row>58</xdr:row>
      <xdr:rowOff>155384</xdr:rowOff>
    </xdr:to>
    <xdr:cxnSp macro="">
      <xdr:nvCxnSpPr>
        <xdr:cNvPr id="120" name="直線コネクタ 119"/>
        <xdr:cNvCxnSpPr/>
      </xdr:nvCxnSpPr>
      <xdr:spPr>
        <a:xfrm>
          <a:off x="3797300" y="10083412"/>
          <a:ext cx="838200" cy="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44886</xdr:rowOff>
    </xdr:from>
    <xdr:to>
      <xdr:col>19</xdr:col>
      <xdr:colOff>177800</xdr:colOff>
      <xdr:row>58</xdr:row>
      <xdr:rowOff>139312</xdr:rowOff>
    </xdr:to>
    <xdr:cxnSp macro="">
      <xdr:nvCxnSpPr>
        <xdr:cNvPr id="123" name="直線コネクタ 122"/>
        <xdr:cNvCxnSpPr/>
      </xdr:nvCxnSpPr>
      <xdr:spPr>
        <a:xfrm>
          <a:off x="2908300" y="9988986"/>
          <a:ext cx="889000" cy="9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44886</xdr:rowOff>
    </xdr:from>
    <xdr:to>
      <xdr:col>15</xdr:col>
      <xdr:colOff>50800</xdr:colOff>
      <xdr:row>58</xdr:row>
      <xdr:rowOff>132307</xdr:rowOff>
    </xdr:to>
    <xdr:cxnSp macro="">
      <xdr:nvCxnSpPr>
        <xdr:cNvPr id="126" name="直線コネクタ 125"/>
        <xdr:cNvCxnSpPr/>
      </xdr:nvCxnSpPr>
      <xdr:spPr>
        <a:xfrm flipV="1">
          <a:off x="2019300" y="9988986"/>
          <a:ext cx="889000" cy="8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132307</xdr:rowOff>
    </xdr:from>
    <xdr:to>
      <xdr:col>10</xdr:col>
      <xdr:colOff>114300</xdr:colOff>
      <xdr:row>58</xdr:row>
      <xdr:rowOff>160172</xdr:rowOff>
    </xdr:to>
    <xdr:cxnSp macro="">
      <xdr:nvCxnSpPr>
        <xdr:cNvPr id="129" name="直線コネクタ 128"/>
        <xdr:cNvCxnSpPr/>
      </xdr:nvCxnSpPr>
      <xdr:spPr>
        <a:xfrm flipV="1">
          <a:off x="1130300" y="10076407"/>
          <a:ext cx="889000" cy="2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104584</xdr:rowOff>
    </xdr:from>
    <xdr:to>
      <xdr:col>24</xdr:col>
      <xdr:colOff>114300</xdr:colOff>
      <xdr:row>59</xdr:row>
      <xdr:rowOff>34734</xdr:rowOff>
    </xdr:to>
    <xdr:sp macro="" textlink="">
      <xdr:nvSpPr>
        <xdr:cNvPr id="139" name="楕円 138"/>
        <xdr:cNvSpPr/>
      </xdr:nvSpPr>
      <xdr:spPr>
        <a:xfrm>
          <a:off x="4584700" y="1004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99010" cy="259045"/>
    <xdr:sp macro="" textlink="">
      <xdr:nvSpPr>
        <xdr:cNvPr id="140" name="総務費該当値テキスト"/>
        <xdr:cNvSpPr txBox="1"/>
      </xdr:nvSpPr>
      <xdr:spPr>
        <a:xfrm>
          <a:off x="4686300" y="99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88512</xdr:rowOff>
    </xdr:from>
    <xdr:to>
      <xdr:col>20</xdr:col>
      <xdr:colOff>38100</xdr:colOff>
      <xdr:row>59</xdr:row>
      <xdr:rowOff>18662</xdr:rowOff>
    </xdr:to>
    <xdr:sp macro="" textlink="">
      <xdr:nvSpPr>
        <xdr:cNvPr id="141" name="楕円 140"/>
        <xdr:cNvSpPr/>
      </xdr:nvSpPr>
      <xdr:spPr>
        <a:xfrm>
          <a:off x="3746500" y="100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9789</xdr:rowOff>
    </xdr:from>
    <xdr:ext cx="599010" cy="259045"/>
    <xdr:sp macro="" textlink="">
      <xdr:nvSpPr>
        <xdr:cNvPr id="142" name="テキスト ボックス 141"/>
        <xdr:cNvSpPr txBox="1"/>
      </xdr:nvSpPr>
      <xdr:spPr>
        <a:xfrm>
          <a:off x="3497795" y="1012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165536</xdr:rowOff>
    </xdr:from>
    <xdr:to>
      <xdr:col>15</xdr:col>
      <xdr:colOff>101600</xdr:colOff>
      <xdr:row>58</xdr:row>
      <xdr:rowOff>95686</xdr:rowOff>
    </xdr:to>
    <xdr:sp macro="" textlink="">
      <xdr:nvSpPr>
        <xdr:cNvPr id="143" name="楕円 142"/>
        <xdr:cNvSpPr/>
      </xdr:nvSpPr>
      <xdr:spPr>
        <a:xfrm>
          <a:off x="2857500" y="99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86813</xdr:rowOff>
    </xdr:from>
    <xdr:ext cx="599010" cy="259045"/>
    <xdr:sp macro="" textlink="">
      <xdr:nvSpPr>
        <xdr:cNvPr id="144" name="テキスト ボックス 143"/>
        <xdr:cNvSpPr txBox="1"/>
      </xdr:nvSpPr>
      <xdr:spPr>
        <a:xfrm>
          <a:off x="2608795" y="1003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81507</xdr:rowOff>
    </xdr:from>
    <xdr:to>
      <xdr:col>10</xdr:col>
      <xdr:colOff>165100</xdr:colOff>
      <xdr:row>59</xdr:row>
      <xdr:rowOff>11657</xdr:rowOff>
    </xdr:to>
    <xdr:sp macro="" textlink="">
      <xdr:nvSpPr>
        <xdr:cNvPr id="145" name="楕円 144"/>
        <xdr:cNvSpPr/>
      </xdr:nvSpPr>
      <xdr:spPr>
        <a:xfrm>
          <a:off x="1968500" y="100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28184</xdr:rowOff>
    </xdr:from>
    <xdr:ext cx="599010" cy="259045"/>
    <xdr:sp macro="" textlink="">
      <xdr:nvSpPr>
        <xdr:cNvPr id="146" name="テキスト ボックス 145"/>
        <xdr:cNvSpPr txBox="1"/>
      </xdr:nvSpPr>
      <xdr:spPr>
        <a:xfrm>
          <a:off x="1719795" y="980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109372</xdr:rowOff>
    </xdr:from>
    <xdr:to>
      <xdr:col>6</xdr:col>
      <xdr:colOff>38100</xdr:colOff>
      <xdr:row>59</xdr:row>
      <xdr:rowOff>39522</xdr:rowOff>
    </xdr:to>
    <xdr:sp macro="" textlink="">
      <xdr:nvSpPr>
        <xdr:cNvPr id="147" name="楕円 146"/>
        <xdr:cNvSpPr/>
      </xdr:nvSpPr>
      <xdr:spPr>
        <a:xfrm>
          <a:off x="1079500" y="100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56049</xdr:rowOff>
    </xdr:from>
    <xdr:ext cx="599010" cy="259045"/>
    <xdr:sp macro="" textlink="">
      <xdr:nvSpPr>
        <xdr:cNvPr id="148" name="テキスト ボックス 147"/>
        <xdr:cNvSpPr txBox="1"/>
      </xdr:nvSpPr>
      <xdr:spPr>
        <a:xfrm>
          <a:off x="830795" y="982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2906</xdr:rowOff>
    </xdr:from>
    <xdr:to>
      <xdr:col>24</xdr:col>
      <xdr:colOff>63500</xdr:colOff>
      <xdr:row>75</xdr:row>
      <xdr:rowOff>4597</xdr:rowOff>
    </xdr:to>
    <xdr:cxnSp macro="">
      <xdr:nvCxnSpPr>
        <xdr:cNvPr id="176" name="直線コネクタ 175"/>
        <xdr:cNvCxnSpPr/>
      </xdr:nvCxnSpPr>
      <xdr:spPr>
        <a:xfrm flipV="1">
          <a:off x="3797300" y="12861656"/>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4597</xdr:rowOff>
    </xdr:from>
    <xdr:to>
      <xdr:col>19</xdr:col>
      <xdr:colOff>177800</xdr:colOff>
      <xdr:row>75</xdr:row>
      <xdr:rowOff>145324</xdr:rowOff>
    </xdr:to>
    <xdr:cxnSp macro="">
      <xdr:nvCxnSpPr>
        <xdr:cNvPr id="179" name="直線コネクタ 178"/>
        <xdr:cNvCxnSpPr/>
      </xdr:nvCxnSpPr>
      <xdr:spPr>
        <a:xfrm flipV="1">
          <a:off x="2908300" y="12863347"/>
          <a:ext cx="889000" cy="14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145324</xdr:rowOff>
    </xdr:from>
    <xdr:to>
      <xdr:col>15</xdr:col>
      <xdr:colOff>50800</xdr:colOff>
      <xdr:row>76</xdr:row>
      <xdr:rowOff>20828</xdr:rowOff>
    </xdr:to>
    <xdr:cxnSp macro="">
      <xdr:nvCxnSpPr>
        <xdr:cNvPr id="182" name="直線コネクタ 181"/>
        <xdr:cNvCxnSpPr/>
      </xdr:nvCxnSpPr>
      <xdr:spPr>
        <a:xfrm flipV="1">
          <a:off x="2019300" y="13004074"/>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83282</xdr:rowOff>
    </xdr:from>
    <xdr:to>
      <xdr:col>10</xdr:col>
      <xdr:colOff>114300</xdr:colOff>
      <xdr:row>76</xdr:row>
      <xdr:rowOff>20828</xdr:rowOff>
    </xdr:to>
    <xdr:cxnSp macro="">
      <xdr:nvCxnSpPr>
        <xdr:cNvPr id="185" name="直線コネクタ 184"/>
        <xdr:cNvCxnSpPr/>
      </xdr:nvCxnSpPr>
      <xdr:spPr>
        <a:xfrm>
          <a:off x="1130300" y="12942032"/>
          <a:ext cx="8890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123556</xdr:rowOff>
    </xdr:from>
    <xdr:to>
      <xdr:col>24</xdr:col>
      <xdr:colOff>114300</xdr:colOff>
      <xdr:row>75</xdr:row>
      <xdr:rowOff>53706</xdr:rowOff>
    </xdr:to>
    <xdr:sp macro="" textlink="">
      <xdr:nvSpPr>
        <xdr:cNvPr id="195" name="楕円 194"/>
        <xdr:cNvSpPr/>
      </xdr:nvSpPr>
      <xdr:spPr>
        <a:xfrm>
          <a:off x="4584700" y="128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146433</xdr:rowOff>
    </xdr:from>
    <xdr:ext cx="599010" cy="259045"/>
    <xdr:sp macro="" textlink="">
      <xdr:nvSpPr>
        <xdr:cNvPr id="196" name="民生費該当値テキスト"/>
        <xdr:cNvSpPr txBox="1"/>
      </xdr:nvSpPr>
      <xdr:spPr>
        <a:xfrm>
          <a:off x="4686300" y="1266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125247</xdr:rowOff>
    </xdr:from>
    <xdr:to>
      <xdr:col>20</xdr:col>
      <xdr:colOff>38100</xdr:colOff>
      <xdr:row>75</xdr:row>
      <xdr:rowOff>55397</xdr:rowOff>
    </xdr:to>
    <xdr:sp macro="" textlink="">
      <xdr:nvSpPr>
        <xdr:cNvPr id="197" name="楕円 196"/>
        <xdr:cNvSpPr/>
      </xdr:nvSpPr>
      <xdr:spPr>
        <a:xfrm>
          <a:off x="3746500" y="128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71924</xdr:rowOff>
    </xdr:from>
    <xdr:ext cx="599010" cy="259045"/>
    <xdr:sp macro="" textlink="">
      <xdr:nvSpPr>
        <xdr:cNvPr id="198" name="テキスト ボックス 197"/>
        <xdr:cNvSpPr txBox="1"/>
      </xdr:nvSpPr>
      <xdr:spPr>
        <a:xfrm>
          <a:off x="3497795" y="1258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94524</xdr:rowOff>
    </xdr:from>
    <xdr:to>
      <xdr:col>15</xdr:col>
      <xdr:colOff>101600</xdr:colOff>
      <xdr:row>76</xdr:row>
      <xdr:rowOff>24674</xdr:rowOff>
    </xdr:to>
    <xdr:sp macro="" textlink="">
      <xdr:nvSpPr>
        <xdr:cNvPr id="199" name="楕円 198"/>
        <xdr:cNvSpPr/>
      </xdr:nvSpPr>
      <xdr:spPr>
        <a:xfrm>
          <a:off x="2857500" y="129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41201</xdr:rowOff>
    </xdr:from>
    <xdr:ext cx="599010" cy="259045"/>
    <xdr:sp macro="" textlink="">
      <xdr:nvSpPr>
        <xdr:cNvPr id="200" name="テキスト ボックス 199"/>
        <xdr:cNvSpPr txBox="1"/>
      </xdr:nvSpPr>
      <xdr:spPr>
        <a:xfrm>
          <a:off x="2608795" y="1272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141478</xdr:rowOff>
    </xdr:from>
    <xdr:to>
      <xdr:col>10</xdr:col>
      <xdr:colOff>165100</xdr:colOff>
      <xdr:row>76</xdr:row>
      <xdr:rowOff>71628</xdr:rowOff>
    </xdr:to>
    <xdr:sp macro="" textlink="">
      <xdr:nvSpPr>
        <xdr:cNvPr id="201" name="楕円 200"/>
        <xdr:cNvSpPr/>
      </xdr:nvSpPr>
      <xdr:spPr>
        <a:xfrm>
          <a:off x="1968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88155</xdr:rowOff>
    </xdr:from>
    <xdr:ext cx="599010" cy="259045"/>
    <xdr:sp macro="" textlink="">
      <xdr:nvSpPr>
        <xdr:cNvPr id="202" name="テキスト ボックス 201"/>
        <xdr:cNvSpPr txBox="1"/>
      </xdr:nvSpPr>
      <xdr:spPr>
        <a:xfrm>
          <a:off x="1719795" y="1277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32482</xdr:rowOff>
    </xdr:from>
    <xdr:to>
      <xdr:col>6</xdr:col>
      <xdr:colOff>38100</xdr:colOff>
      <xdr:row>75</xdr:row>
      <xdr:rowOff>134082</xdr:rowOff>
    </xdr:to>
    <xdr:sp macro="" textlink="">
      <xdr:nvSpPr>
        <xdr:cNvPr id="203" name="楕円 202"/>
        <xdr:cNvSpPr/>
      </xdr:nvSpPr>
      <xdr:spPr>
        <a:xfrm>
          <a:off x="1079500" y="128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150609</xdr:rowOff>
    </xdr:from>
    <xdr:ext cx="599010" cy="259045"/>
    <xdr:sp macro="" textlink="">
      <xdr:nvSpPr>
        <xdr:cNvPr id="204" name="テキスト ボックス 203"/>
        <xdr:cNvSpPr txBox="1"/>
      </xdr:nvSpPr>
      <xdr:spPr>
        <a:xfrm>
          <a:off x="830795" y="1266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85767</xdr:rowOff>
    </xdr:from>
    <xdr:to>
      <xdr:col>24</xdr:col>
      <xdr:colOff>63500</xdr:colOff>
      <xdr:row>98</xdr:row>
      <xdr:rowOff>91050</xdr:rowOff>
    </xdr:to>
    <xdr:cxnSp macro="">
      <xdr:nvCxnSpPr>
        <xdr:cNvPr id="235" name="直線コネクタ 234"/>
        <xdr:cNvCxnSpPr/>
      </xdr:nvCxnSpPr>
      <xdr:spPr>
        <a:xfrm flipV="1">
          <a:off x="3797300" y="16887867"/>
          <a:ext cx="8382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91050</xdr:rowOff>
    </xdr:from>
    <xdr:to>
      <xdr:col>19</xdr:col>
      <xdr:colOff>177800</xdr:colOff>
      <xdr:row>98</xdr:row>
      <xdr:rowOff>116275</xdr:rowOff>
    </xdr:to>
    <xdr:cxnSp macro="">
      <xdr:nvCxnSpPr>
        <xdr:cNvPr id="238" name="直線コネクタ 237"/>
        <xdr:cNvCxnSpPr/>
      </xdr:nvCxnSpPr>
      <xdr:spPr>
        <a:xfrm flipV="1">
          <a:off x="2908300" y="16893150"/>
          <a:ext cx="889000" cy="2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116275</xdr:rowOff>
    </xdr:from>
    <xdr:to>
      <xdr:col>15</xdr:col>
      <xdr:colOff>50800</xdr:colOff>
      <xdr:row>98</xdr:row>
      <xdr:rowOff>135173</xdr:rowOff>
    </xdr:to>
    <xdr:cxnSp macro="">
      <xdr:nvCxnSpPr>
        <xdr:cNvPr id="241" name="直線コネクタ 240"/>
        <xdr:cNvCxnSpPr/>
      </xdr:nvCxnSpPr>
      <xdr:spPr>
        <a:xfrm flipV="1">
          <a:off x="2019300" y="16918375"/>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132369</xdr:rowOff>
    </xdr:from>
    <xdr:to>
      <xdr:col>10</xdr:col>
      <xdr:colOff>114300</xdr:colOff>
      <xdr:row>98</xdr:row>
      <xdr:rowOff>135173</xdr:rowOff>
    </xdr:to>
    <xdr:cxnSp macro="">
      <xdr:nvCxnSpPr>
        <xdr:cNvPr id="244" name="直線コネクタ 243"/>
        <xdr:cNvCxnSpPr/>
      </xdr:nvCxnSpPr>
      <xdr:spPr>
        <a:xfrm>
          <a:off x="1130300" y="16934469"/>
          <a:ext cx="8890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34967</xdr:rowOff>
    </xdr:from>
    <xdr:to>
      <xdr:col>24</xdr:col>
      <xdr:colOff>114300</xdr:colOff>
      <xdr:row>98</xdr:row>
      <xdr:rowOff>136567</xdr:rowOff>
    </xdr:to>
    <xdr:sp macro="" textlink="">
      <xdr:nvSpPr>
        <xdr:cNvPr id="254" name="楕円 253"/>
        <xdr:cNvSpPr/>
      </xdr:nvSpPr>
      <xdr:spPr>
        <a:xfrm>
          <a:off x="4584700" y="1683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40250</xdr:rowOff>
    </xdr:from>
    <xdr:to>
      <xdr:col>20</xdr:col>
      <xdr:colOff>38100</xdr:colOff>
      <xdr:row>98</xdr:row>
      <xdr:rowOff>141850</xdr:rowOff>
    </xdr:to>
    <xdr:sp macro="" textlink="">
      <xdr:nvSpPr>
        <xdr:cNvPr id="256" name="楕円 255"/>
        <xdr:cNvSpPr/>
      </xdr:nvSpPr>
      <xdr:spPr>
        <a:xfrm>
          <a:off x="3746500" y="1684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132977</xdr:rowOff>
    </xdr:from>
    <xdr:ext cx="534377" cy="259045"/>
    <xdr:sp macro="" textlink="">
      <xdr:nvSpPr>
        <xdr:cNvPr id="257" name="テキスト ボックス 256"/>
        <xdr:cNvSpPr txBox="1"/>
      </xdr:nvSpPr>
      <xdr:spPr>
        <a:xfrm>
          <a:off x="3530111" y="1693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65475</xdr:rowOff>
    </xdr:from>
    <xdr:to>
      <xdr:col>15</xdr:col>
      <xdr:colOff>101600</xdr:colOff>
      <xdr:row>98</xdr:row>
      <xdr:rowOff>167075</xdr:rowOff>
    </xdr:to>
    <xdr:sp macro="" textlink="">
      <xdr:nvSpPr>
        <xdr:cNvPr id="258" name="楕円 257"/>
        <xdr:cNvSpPr/>
      </xdr:nvSpPr>
      <xdr:spPr>
        <a:xfrm>
          <a:off x="2857500" y="168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158202</xdr:rowOff>
    </xdr:from>
    <xdr:ext cx="534377" cy="259045"/>
    <xdr:sp macro="" textlink="">
      <xdr:nvSpPr>
        <xdr:cNvPr id="259" name="テキスト ボックス 258"/>
        <xdr:cNvSpPr txBox="1"/>
      </xdr:nvSpPr>
      <xdr:spPr>
        <a:xfrm>
          <a:off x="2641111" y="169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84373</xdr:rowOff>
    </xdr:from>
    <xdr:to>
      <xdr:col>10</xdr:col>
      <xdr:colOff>165100</xdr:colOff>
      <xdr:row>99</xdr:row>
      <xdr:rowOff>14523</xdr:rowOff>
    </xdr:to>
    <xdr:sp macro="" textlink="">
      <xdr:nvSpPr>
        <xdr:cNvPr id="260" name="楕円 259"/>
        <xdr:cNvSpPr/>
      </xdr:nvSpPr>
      <xdr:spPr>
        <a:xfrm>
          <a:off x="1968500" y="168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5650</xdr:rowOff>
    </xdr:from>
    <xdr:ext cx="534377" cy="259045"/>
    <xdr:sp macro="" textlink="">
      <xdr:nvSpPr>
        <xdr:cNvPr id="261" name="テキスト ボックス 260"/>
        <xdr:cNvSpPr txBox="1"/>
      </xdr:nvSpPr>
      <xdr:spPr>
        <a:xfrm>
          <a:off x="1752111" y="1697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81569</xdr:rowOff>
    </xdr:from>
    <xdr:to>
      <xdr:col>6</xdr:col>
      <xdr:colOff>38100</xdr:colOff>
      <xdr:row>99</xdr:row>
      <xdr:rowOff>11719</xdr:rowOff>
    </xdr:to>
    <xdr:sp macro="" textlink="">
      <xdr:nvSpPr>
        <xdr:cNvPr id="262" name="楕円 261"/>
        <xdr:cNvSpPr/>
      </xdr:nvSpPr>
      <xdr:spPr>
        <a:xfrm>
          <a:off x="1079500" y="1688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2846</xdr:rowOff>
    </xdr:from>
    <xdr:ext cx="534377" cy="259045"/>
    <xdr:sp macro="" textlink="">
      <xdr:nvSpPr>
        <xdr:cNvPr id="263" name="テキスト ボックス 262"/>
        <xdr:cNvSpPr txBox="1"/>
      </xdr:nvSpPr>
      <xdr:spPr>
        <a:xfrm>
          <a:off x="863111" y="1697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55292</xdr:rowOff>
    </xdr:from>
    <xdr:to>
      <xdr:col>55</xdr:col>
      <xdr:colOff>0</xdr:colOff>
      <xdr:row>56</xdr:row>
      <xdr:rowOff>17595</xdr:rowOff>
    </xdr:to>
    <xdr:cxnSp macro="">
      <xdr:nvCxnSpPr>
        <xdr:cNvPr id="353" name="直線コネクタ 352"/>
        <xdr:cNvCxnSpPr/>
      </xdr:nvCxnSpPr>
      <xdr:spPr>
        <a:xfrm>
          <a:off x="9639300" y="9313592"/>
          <a:ext cx="838200" cy="30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161841</xdr:rowOff>
    </xdr:from>
    <xdr:to>
      <xdr:col>50</xdr:col>
      <xdr:colOff>114300</xdr:colOff>
      <xdr:row>54</xdr:row>
      <xdr:rowOff>55292</xdr:rowOff>
    </xdr:to>
    <xdr:cxnSp macro="">
      <xdr:nvCxnSpPr>
        <xdr:cNvPr id="356" name="直線コネクタ 355"/>
        <xdr:cNvCxnSpPr/>
      </xdr:nvCxnSpPr>
      <xdr:spPr>
        <a:xfrm>
          <a:off x="8750300" y="9248691"/>
          <a:ext cx="889000" cy="6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161841</xdr:rowOff>
    </xdr:from>
    <xdr:to>
      <xdr:col>45</xdr:col>
      <xdr:colOff>177800</xdr:colOff>
      <xdr:row>56</xdr:row>
      <xdr:rowOff>151271</xdr:rowOff>
    </xdr:to>
    <xdr:cxnSp macro="">
      <xdr:nvCxnSpPr>
        <xdr:cNvPr id="359" name="直線コネクタ 358"/>
        <xdr:cNvCxnSpPr/>
      </xdr:nvCxnSpPr>
      <xdr:spPr>
        <a:xfrm flipV="1">
          <a:off x="7861300" y="9248691"/>
          <a:ext cx="889000" cy="50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107566</xdr:rowOff>
    </xdr:from>
    <xdr:to>
      <xdr:col>41</xdr:col>
      <xdr:colOff>50800</xdr:colOff>
      <xdr:row>56</xdr:row>
      <xdr:rowOff>151271</xdr:rowOff>
    </xdr:to>
    <xdr:cxnSp macro="">
      <xdr:nvCxnSpPr>
        <xdr:cNvPr id="362" name="直線コネクタ 361"/>
        <xdr:cNvCxnSpPr/>
      </xdr:nvCxnSpPr>
      <xdr:spPr>
        <a:xfrm>
          <a:off x="6972300" y="9365866"/>
          <a:ext cx="889000" cy="38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138245</xdr:rowOff>
    </xdr:from>
    <xdr:to>
      <xdr:col>55</xdr:col>
      <xdr:colOff>50800</xdr:colOff>
      <xdr:row>56</xdr:row>
      <xdr:rowOff>68395</xdr:rowOff>
    </xdr:to>
    <xdr:sp macro="" textlink="">
      <xdr:nvSpPr>
        <xdr:cNvPr id="372" name="楕円 371"/>
        <xdr:cNvSpPr/>
      </xdr:nvSpPr>
      <xdr:spPr>
        <a:xfrm>
          <a:off x="10426700" y="95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161122</xdr:rowOff>
    </xdr:from>
    <xdr:ext cx="534377" cy="259045"/>
    <xdr:sp macro="" textlink="">
      <xdr:nvSpPr>
        <xdr:cNvPr id="373" name="農林水産業費該当値テキスト"/>
        <xdr:cNvSpPr txBox="1"/>
      </xdr:nvSpPr>
      <xdr:spPr>
        <a:xfrm>
          <a:off x="10528300" y="94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4492</xdr:rowOff>
    </xdr:from>
    <xdr:to>
      <xdr:col>50</xdr:col>
      <xdr:colOff>165100</xdr:colOff>
      <xdr:row>54</xdr:row>
      <xdr:rowOff>106092</xdr:rowOff>
    </xdr:to>
    <xdr:sp macro="" textlink="">
      <xdr:nvSpPr>
        <xdr:cNvPr id="374" name="楕円 373"/>
        <xdr:cNvSpPr/>
      </xdr:nvSpPr>
      <xdr:spPr>
        <a:xfrm>
          <a:off x="9588500" y="92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122619</xdr:rowOff>
    </xdr:from>
    <xdr:ext cx="534377" cy="259045"/>
    <xdr:sp macro="" textlink="">
      <xdr:nvSpPr>
        <xdr:cNvPr id="375" name="テキスト ボックス 374"/>
        <xdr:cNvSpPr txBox="1"/>
      </xdr:nvSpPr>
      <xdr:spPr>
        <a:xfrm>
          <a:off x="9372111" y="90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111041</xdr:rowOff>
    </xdr:from>
    <xdr:to>
      <xdr:col>46</xdr:col>
      <xdr:colOff>38100</xdr:colOff>
      <xdr:row>54</xdr:row>
      <xdr:rowOff>41191</xdr:rowOff>
    </xdr:to>
    <xdr:sp macro="" textlink="">
      <xdr:nvSpPr>
        <xdr:cNvPr id="376" name="楕円 375"/>
        <xdr:cNvSpPr/>
      </xdr:nvSpPr>
      <xdr:spPr>
        <a:xfrm>
          <a:off x="8699500" y="91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57718</xdr:rowOff>
    </xdr:from>
    <xdr:ext cx="534377" cy="259045"/>
    <xdr:sp macro="" textlink="">
      <xdr:nvSpPr>
        <xdr:cNvPr id="377" name="テキスト ボックス 376"/>
        <xdr:cNvSpPr txBox="1"/>
      </xdr:nvSpPr>
      <xdr:spPr>
        <a:xfrm>
          <a:off x="8483111" y="89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100471</xdr:rowOff>
    </xdr:from>
    <xdr:to>
      <xdr:col>41</xdr:col>
      <xdr:colOff>101600</xdr:colOff>
      <xdr:row>57</xdr:row>
      <xdr:rowOff>30621</xdr:rowOff>
    </xdr:to>
    <xdr:sp macro="" textlink="">
      <xdr:nvSpPr>
        <xdr:cNvPr id="378" name="楕円 377"/>
        <xdr:cNvSpPr/>
      </xdr:nvSpPr>
      <xdr:spPr>
        <a:xfrm>
          <a:off x="7810500" y="970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47148</xdr:rowOff>
    </xdr:from>
    <xdr:ext cx="534377" cy="259045"/>
    <xdr:sp macro="" textlink="">
      <xdr:nvSpPr>
        <xdr:cNvPr id="379" name="テキスト ボックス 378"/>
        <xdr:cNvSpPr txBox="1"/>
      </xdr:nvSpPr>
      <xdr:spPr>
        <a:xfrm>
          <a:off x="7594111" y="947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56766</xdr:rowOff>
    </xdr:from>
    <xdr:to>
      <xdr:col>36</xdr:col>
      <xdr:colOff>165100</xdr:colOff>
      <xdr:row>54</xdr:row>
      <xdr:rowOff>158366</xdr:rowOff>
    </xdr:to>
    <xdr:sp macro="" textlink="">
      <xdr:nvSpPr>
        <xdr:cNvPr id="380" name="楕円 379"/>
        <xdr:cNvSpPr/>
      </xdr:nvSpPr>
      <xdr:spPr>
        <a:xfrm>
          <a:off x="6921500" y="93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3443</xdr:rowOff>
    </xdr:from>
    <xdr:ext cx="534377" cy="259045"/>
    <xdr:sp macro="" textlink="">
      <xdr:nvSpPr>
        <xdr:cNvPr id="381" name="テキスト ボックス 380"/>
        <xdr:cNvSpPr txBox="1"/>
      </xdr:nvSpPr>
      <xdr:spPr>
        <a:xfrm>
          <a:off x="6705111" y="90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127859</xdr:rowOff>
    </xdr:from>
    <xdr:to>
      <xdr:col>55</xdr:col>
      <xdr:colOff>0</xdr:colOff>
      <xdr:row>76</xdr:row>
      <xdr:rowOff>145205</xdr:rowOff>
    </xdr:to>
    <xdr:cxnSp macro="">
      <xdr:nvCxnSpPr>
        <xdr:cNvPr id="408" name="直線コネクタ 407"/>
        <xdr:cNvCxnSpPr/>
      </xdr:nvCxnSpPr>
      <xdr:spPr>
        <a:xfrm>
          <a:off x="9639300" y="13158059"/>
          <a:ext cx="838200" cy="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127859</xdr:rowOff>
    </xdr:from>
    <xdr:to>
      <xdr:col>50</xdr:col>
      <xdr:colOff>114300</xdr:colOff>
      <xdr:row>76</xdr:row>
      <xdr:rowOff>144619</xdr:rowOff>
    </xdr:to>
    <xdr:cxnSp macro="">
      <xdr:nvCxnSpPr>
        <xdr:cNvPr id="411" name="直線コネクタ 410"/>
        <xdr:cNvCxnSpPr/>
      </xdr:nvCxnSpPr>
      <xdr:spPr>
        <a:xfrm flipV="1">
          <a:off x="8750300" y="13158059"/>
          <a:ext cx="889000" cy="1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144619</xdr:rowOff>
    </xdr:from>
    <xdr:to>
      <xdr:col>45</xdr:col>
      <xdr:colOff>177800</xdr:colOff>
      <xdr:row>78</xdr:row>
      <xdr:rowOff>29195</xdr:rowOff>
    </xdr:to>
    <xdr:cxnSp macro="">
      <xdr:nvCxnSpPr>
        <xdr:cNvPr id="414" name="直線コネクタ 413"/>
        <xdr:cNvCxnSpPr/>
      </xdr:nvCxnSpPr>
      <xdr:spPr>
        <a:xfrm flipV="1">
          <a:off x="7861300" y="13174819"/>
          <a:ext cx="889000" cy="22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112002</xdr:rowOff>
    </xdr:from>
    <xdr:to>
      <xdr:col>41</xdr:col>
      <xdr:colOff>50800</xdr:colOff>
      <xdr:row>78</xdr:row>
      <xdr:rowOff>29195</xdr:rowOff>
    </xdr:to>
    <xdr:cxnSp macro="">
      <xdr:nvCxnSpPr>
        <xdr:cNvPr id="417" name="直線コネクタ 416"/>
        <xdr:cNvCxnSpPr/>
      </xdr:nvCxnSpPr>
      <xdr:spPr>
        <a:xfrm>
          <a:off x="6972300" y="13313652"/>
          <a:ext cx="889000" cy="8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94405</xdr:rowOff>
    </xdr:from>
    <xdr:to>
      <xdr:col>55</xdr:col>
      <xdr:colOff>50800</xdr:colOff>
      <xdr:row>77</xdr:row>
      <xdr:rowOff>24555</xdr:rowOff>
    </xdr:to>
    <xdr:sp macro="" textlink="">
      <xdr:nvSpPr>
        <xdr:cNvPr id="427" name="楕円 426"/>
        <xdr:cNvSpPr/>
      </xdr:nvSpPr>
      <xdr:spPr>
        <a:xfrm>
          <a:off x="10426700" y="131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117282</xdr:rowOff>
    </xdr:from>
    <xdr:ext cx="534377" cy="259045"/>
    <xdr:sp macro="" textlink="">
      <xdr:nvSpPr>
        <xdr:cNvPr id="428" name="商工費該当値テキスト"/>
        <xdr:cNvSpPr txBox="1"/>
      </xdr:nvSpPr>
      <xdr:spPr>
        <a:xfrm>
          <a:off x="10528300" y="1297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77059</xdr:rowOff>
    </xdr:from>
    <xdr:to>
      <xdr:col>50</xdr:col>
      <xdr:colOff>165100</xdr:colOff>
      <xdr:row>77</xdr:row>
      <xdr:rowOff>7209</xdr:rowOff>
    </xdr:to>
    <xdr:sp macro="" textlink="">
      <xdr:nvSpPr>
        <xdr:cNvPr id="429" name="楕円 428"/>
        <xdr:cNvSpPr/>
      </xdr:nvSpPr>
      <xdr:spPr>
        <a:xfrm>
          <a:off x="9588500" y="131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23736</xdr:rowOff>
    </xdr:from>
    <xdr:ext cx="534377" cy="259045"/>
    <xdr:sp macro="" textlink="">
      <xdr:nvSpPr>
        <xdr:cNvPr id="430" name="テキスト ボックス 429"/>
        <xdr:cNvSpPr txBox="1"/>
      </xdr:nvSpPr>
      <xdr:spPr>
        <a:xfrm>
          <a:off x="9372111" y="1288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93819</xdr:rowOff>
    </xdr:from>
    <xdr:to>
      <xdr:col>46</xdr:col>
      <xdr:colOff>38100</xdr:colOff>
      <xdr:row>77</xdr:row>
      <xdr:rowOff>23969</xdr:rowOff>
    </xdr:to>
    <xdr:sp macro="" textlink="">
      <xdr:nvSpPr>
        <xdr:cNvPr id="431" name="楕円 430"/>
        <xdr:cNvSpPr/>
      </xdr:nvSpPr>
      <xdr:spPr>
        <a:xfrm>
          <a:off x="8699500" y="1312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40497</xdr:rowOff>
    </xdr:from>
    <xdr:ext cx="534377" cy="259045"/>
    <xdr:sp macro="" textlink="">
      <xdr:nvSpPr>
        <xdr:cNvPr id="432" name="テキスト ボックス 431"/>
        <xdr:cNvSpPr txBox="1"/>
      </xdr:nvSpPr>
      <xdr:spPr>
        <a:xfrm>
          <a:off x="8483111" y="128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149845</xdr:rowOff>
    </xdr:from>
    <xdr:to>
      <xdr:col>41</xdr:col>
      <xdr:colOff>101600</xdr:colOff>
      <xdr:row>78</xdr:row>
      <xdr:rowOff>79995</xdr:rowOff>
    </xdr:to>
    <xdr:sp macro="" textlink="">
      <xdr:nvSpPr>
        <xdr:cNvPr id="433" name="楕円 432"/>
        <xdr:cNvSpPr/>
      </xdr:nvSpPr>
      <xdr:spPr>
        <a:xfrm>
          <a:off x="7810500" y="133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96522</xdr:rowOff>
    </xdr:from>
    <xdr:ext cx="534377" cy="259045"/>
    <xdr:sp macro="" textlink="">
      <xdr:nvSpPr>
        <xdr:cNvPr id="434" name="テキスト ボックス 433"/>
        <xdr:cNvSpPr txBox="1"/>
      </xdr:nvSpPr>
      <xdr:spPr>
        <a:xfrm>
          <a:off x="7594111" y="1312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61202</xdr:rowOff>
    </xdr:from>
    <xdr:to>
      <xdr:col>36</xdr:col>
      <xdr:colOff>165100</xdr:colOff>
      <xdr:row>77</xdr:row>
      <xdr:rowOff>162802</xdr:rowOff>
    </xdr:to>
    <xdr:sp macro="" textlink="">
      <xdr:nvSpPr>
        <xdr:cNvPr id="435" name="楕円 434"/>
        <xdr:cNvSpPr/>
      </xdr:nvSpPr>
      <xdr:spPr>
        <a:xfrm>
          <a:off x="6921500" y="132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xdr:rowOff>
    </xdr:from>
    <xdr:ext cx="534377" cy="259045"/>
    <xdr:sp macro="" textlink="">
      <xdr:nvSpPr>
        <xdr:cNvPr id="436" name="テキスト ボックス 435"/>
        <xdr:cNvSpPr txBox="1"/>
      </xdr:nvSpPr>
      <xdr:spPr>
        <a:xfrm>
          <a:off x="6705111" y="13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105620</xdr:rowOff>
    </xdr:from>
    <xdr:to>
      <xdr:col>55</xdr:col>
      <xdr:colOff>0</xdr:colOff>
      <xdr:row>97</xdr:row>
      <xdr:rowOff>36945</xdr:rowOff>
    </xdr:to>
    <xdr:cxnSp macro="">
      <xdr:nvCxnSpPr>
        <xdr:cNvPr id="469" name="直線コネクタ 468"/>
        <xdr:cNvCxnSpPr/>
      </xdr:nvCxnSpPr>
      <xdr:spPr>
        <a:xfrm flipV="1">
          <a:off x="9639300" y="16393370"/>
          <a:ext cx="838200" cy="27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164760</xdr:rowOff>
    </xdr:from>
    <xdr:to>
      <xdr:col>50</xdr:col>
      <xdr:colOff>114300</xdr:colOff>
      <xdr:row>97</xdr:row>
      <xdr:rowOff>36945</xdr:rowOff>
    </xdr:to>
    <xdr:cxnSp macro="">
      <xdr:nvCxnSpPr>
        <xdr:cNvPr id="472" name="直線コネクタ 471"/>
        <xdr:cNvCxnSpPr/>
      </xdr:nvCxnSpPr>
      <xdr:spPr>
        <a:xfrm>
          <a:off x="8750300" y="16623960"/>
          <a:ext cx="889000" cy="4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164760</xdr:rowOff>
    </xdr:from>
    <xdr:to>
      <xdr:col>45</xdr:col>
      <xdr:colOff>177800</xdr:colOff>
      <xdr:row>97</xdr:row>
      <xdr:rowOff>149</xdr:rowOff>
    </xdr:to>
    <xdr:cxnSp macro="">
      <xdr:nvCxnSpPr>
        <xdr:cNvPr id="475" name="直線コネクタ 474"/>
        <xdr:cNvCxnSpPr/>
      </xdr:nvCxnSpPr>
      <xdr:spPr>
        <a:xfrm flipV="1">
          <a:off x="7861300" y="16623960"/>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xdr:rowOff>
    </xdr:from>
    <xdr:to>
      <xdr:col>41</xdr:col>
      <xdr:colOff>50800</xdr:colOff>
      <xdr:row>97</xdr:row>
      <xdr:rowOff>114364</xdr:rowOff>
    </xdr:to>
    <xdr:cxnSp macro="">
      <xdr:nvCxnSpPr>
        <xdr:cNvPr id="478" name="直線コネクタ 477"/>
        <xdr:cNvCxnSpPr/>
      </xdr:nvCxnSpPr>
      <xdr:spPr>
        <a:xfrm flipV="1">
          <a:off x="6972300" y="16630799"/>
          <a:ext cx="8890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54820</xdr:rowOff>
    </xdr:from>
    <xdr:to>
      <xdr:col>55</xdr:col>
      <xdr:colOff>50800</xdr:colOff>
      <xdr:row>95</xdr:row>
      <xdr:rowOff>156420</xdr:rowOff>
    </xdr:to>
    <xdr:sp macro="" textlink="">
      <xdr:nvSpPr>
        <xdr:cNvPr id="488" name="楕円 487"/>
        <xdr:cNvSpPr/>
      </xdr:nvSpPr>
      <xdr:spPr>
        <a:xfrm>
          <a:off x="10426700" y="163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77697</xdr:rowOff>
    </xdr:from>
    <xdr:ext cx="534377" cy="259045"/>
    <xdr:sp macro="" textlink="">
      <xdr:nvSpPr>
        <xdr:cNvPr id="489" name="土木費該当値テキスト"/>
        <xdr:cNvSpPr txBox="1"/>
      </xdr:nvSpPr>
      <xdr:spPr>
        <a:xfrm>
          <a:off x="10528300" y="1619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157595</xdr:rowOff>
    </xdr:from>
    <xdr:to>
      <xdr:col>50</xdr:col>
      <xdr:colOff>165100</xdr:colOff>
      <xdr:row>97</xdr:row>
      <xdr:rowOff>87745</xdr:rowOff>
    </xdr:to>
    <xdr:sp macro="" textlink="">
      <xdr:nvSpPr>
        <xdr:cNvPr id="490" name="楕円 489"/>
        <xdr:cNvSpPr/>
      </xdr:nvSpPr>
      <xdr:spPr>
        <a:xfrm>
          <a:off x="9588500" y="166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78872</xdr:rowOff>
    </xdr:from>
    <xdr:ext cx="534377" cy="259045"/>
    <xdr:sp macro="" textlink="">
      <xdr:nvSpPr>
        <xdr:cNvPr id="491" name="テキスト ボックス 490"/>
        <xdr:cNvSpPr txBox="1"/>
      </xdr:nvSpPr>
      <xdr:spPr>
        <a:xfrm>
          <a:off x="9372111" y="167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113960</xdr:rowOff>
    </xdr:from>
    <xdr:to>
      <xdr:col>46</xdr:col>
      <xdr:colOff>38100</xdr:colOff>
      <xdr:row>97</xdr:row>
      <xdr:rowOff>44110</xdr:rowOff>
    </xdr:to>
    <xdr:sp macro="" textlink="">
      <xdr:nvSpPr>
        <xdr:cNvPr id="492" name="楕円 491"/>
        <xdr:cNvSpPr/>
      </xdr:nvSpPr>
      <xdr:spPr>
        <a:xfrm>
          <a:off x="8699500" y="1657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35237</xdr:rowOff>
    </xdr:from>
    <xdr:ext cx="534377" cy="259045"/>
    <xdr:sp macro="" textlink="">
      <xdr:nvSpPr>
        <xdr:cNvPr id="493" name="テキスト ボックス 492"/>
        <xdr:cNvSpPr txBox="1"/>
      </xdr:nvSpPr>
      <xdr:spPr>
        <a:xfrm>
          <a:off x="8483111" y="1666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120799</xdr:rowOff>
    </xdr:from>
    <xdr:to>
      <xdr:col>41</xdr:col>
      <xdr:colOff>101600</xdr:colOff>
      <xdr:row>97</xdr:row>
      <xdr:rowOff>50949</xdr:rowOff>
    </xdr:to>
    <xdr:sp macro="" textlink="">
      <xdr:nvSpPr>
        <xdr:cNvPr id="494" name="楕円 493"/>
        <xdr:cNvSpPr/>
      </xdr:nvSpPr>
      <xdr:spPr>
        <a:xfrm>
          <a:off x="7810500" y="165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42076</xdr:rowOff>
    </xdr:from>
    <xdr:ext cx="534377" cy="259045"/>
    <xdr:sp macro="" textlink="">
      <xdr:nvSpPr>
        <xdr:cNvPr id="495" name="テキスト ボックス 494"/>
        <xdr:cNvSpPr txBox="1"/>
      </xdr:nvSpPr>
      <xdr:spPr>
        <a:xfrm>
          <a:off x="7594111" y="1667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63564</xdr:rowOff>
    </xdr:from>
    <xdr:to>
      <xdr:col>36</xdr:col>
      <xdr:colOff>165100</xdr:colOff>
      <xdr:row>97</xdr:row>
      <xdr:rowOff>165164</xdr:rowOff>
    </xdr:to>
    <xdr:sp macro="" textlink="">
      <xdr:nvSpPr>
        <xdr:cNvPr id="496" name="楕円 495"/>
        <xdr:cNvSpPr/>
      </xdr:nvSpPr>
      <xdr:spPr>
        <a:xfrm>
          <a:off x="6921500" y="16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156291</xdr:rowOff>
    </xdr:from>
    <xdr:ext cx="534377" cy="259045"/>
    <xdr:sp macro="" textlink="">
      <xdr:nvSpPr>
        <xdr:cNvPr id="497" name="テキスト ボックス 496"/>
        <xdr:cNvSpPr txBox="1"/>
      </xdr:nvSpPr>
      <xdr:spPr>
        <a:xfrm>
          <a:off x="6705111" y="167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31191</xdr:rowOff>
    </xdr:from>
    <xdr:to>
      <xdr:col>85</xdr:col>
      <xdr:colOff>127000</xdr:colOff>
      <xdr:row>34</xdr:row>
      <xdr:rowOff>111277</xdr:rowOff>
    </xdr:to>
    <xdr:cxnSp macro="">
      <xdr:nvCxnSpPr>
        <xdr:cNvPr id="526" name="直線コネクタ 525"/>
        <xdr:cNvCxnSpPr/>
      </xdr:nvCxnSpPr>
      <xdr:spPr>
        <a:xfrm>
          <a:off x="15481300" y="5346141"/>
          <a:ext cx="838200" cy="59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83064</xdr:rowOff>
    </xdr:from>
    <xdr:to>
      <xdr:col>81</xdr:col>
      <xdr:colOff>50800</xdr:colOff>
      <xdr:row>31</xdr:row>
      <xdr:rowOff>31191</xdr:rowOff>
    </xdr:to>
    <xdr:cxnSp macro="">
      <xdr:nvCxnSpPr>
        <xdr:cNvPr id="529" name="直線コネクタ 528"/>
        <xdr:cNvCxnSpPr/>
      </xdr:nvCxnSpPr>
      <xdr:spPr>
        <a:xfrm>
          <a:off x="14592300" y="5226564"/>
          <a:ext cx="889000" cy="1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83064</xdr:rowOff>
    </xdr:from>
    <xdr:to>
      <xdr:col>76</xdr:col>
      <xdr:colOff>114300</xdr:colOff>
      <xdr:row>34</xdr:row>
      <xdr:rowOff>21152</xdr:rowOff>
    </xdr:to>
    <xdr:cxnSp macro="">
      <xdr:nvCxnSpPr>
        <xdr:cNvPr id="532" name="直線コネクタ 531"/>
        <xdr:cNvCxnSpPr/>
      </xdr:nvCxnSpPr>
      <xdr:spPr>
        <a:xfrm flipV="1">
          <a:off x="13703300" y="5226564"/>
          <a:ext cx="889000" cy="6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21152</xdr:rowOff>
    </xdr:from>
    <xdr:to>
      <xdr:col>71</xdr:col>
      <xdr:colOff>177800</xdr:colOff>
      <xdr:row>34</xdr:row>
      <xdr:rowOff>127241</xdr:rowOff>
    </xdr:to>
    <xdr:cxnSp macro="">
      <xdr:nvCxnSpPr>
        <xdr:cNvPr id="535" name="直線コネクタ 534"/>
        <xdr:cNvCxnSpPr/>
      </xdr:nvCxnSpPr>
      <xdr:spPr>
        <a:xfrm flipV="1">
          <a:off x="12814300" y="5850452"/>
          <a:ext cx="889000" cy="10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60477</xdr:rowOff>
    </xdr:from>
    <xdr:to>
      <xdr:col>85</xdr:col>
      <xdr:colOff>177800</xdr:colOff>
      <xdr:row>34</xdr:row>
      <xdr:rowOff>162077</xdr:rowOff>
    </xdr:to>
    <xdr:sp macro="" textlink="">
      <xdr:nvSpPr>
        <xdr:cNvPr id="545" name="楕円 544"/>
        <xdr:cNvSpPr/>
      </xdr:nvSpPr>
      <xdr:spPr>
        <a:xfrm>
          <a:off x="16268700" y="58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83354</xdr:rowOff>
    </xdr:from>
    <xdr:ext cx="534377" cy="259045"/>
    <xdr:sp macro="" textlink="">
      <xdr:nvSpPr>
        <xdr:cNvPr id="546" name="消防費該当値テキスト"/>
        <xdr:cNvSpPr txBox="1"/>
      </xdr:nvSpPr>
      <xdr:spPr>
        <a:xfrm>
          <a:off x="16370300" y="574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151841</xdr:rowOff>
    </xdr:from>
    <xdr:to>
      <xdr:col>81</xdr:col>
      <xdr:colOff>101600</xdr:colOff>
      <xdr:row>31</xdr:row>
      <xdr:rowOff>81991</xdr:rowOff>
    </xdr:to>
    <xdr:sp macro="" textlink="">
      <xdr:nvSpPr>
        <xdr:cNvPr id="547" name="楕円 546"/>
        <xdr:cNvSpPr/>
      </xdr:nvSpPr>
      <xdr:spPr>
        <a:xfrm>
          <a:off x="15430500" y="52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98518</xdr:rowOff>
    </xdr:from>
    <xdr:ext cx="534377" cy="259045"/>
    <xdr:sp macro="" textlink="">
      <xdr:nvSpPr>
        <xdr:cNvPr id="548" name="テキスト ボックス 547"/>
        <xdr:cNvSpPr txBox="1"/>
      </xdr:nvSpPr>
      <xdr:spPr>
        <a:xfrm>
          <a:off x="15214111" y="50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32264</xdr:rowOff>
    </xdr:from>
    <xdr:to>
      <xdr:col>76</xdr:col>
      <xdr:colOff>165100</xdr:colOff>
      <xdr:row>30</xdr:row>
      <xdr:rowOff>133864</xdr:rowOff>
    </xdr:to>
    <xdr:sp macro="" textlink="">
      <xdr:nvSpPr>
        <xdr:cNvPr id="549" name="楕円 548"/>
        <xdr:cNvSpPr/>
      </xdr:nvSpPr>
      <xdr:spPr>
        <a:xfrm>
          <a:off x="14541500" y="51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150391</xdr:rowOff>
    </xdr:from>
    <xdr:ext cx="534377" cy="259045"/>
    <xdr:sp macro="" textlink="">
      <xdr:nvSpPr>
        <xdr:cNvPr id="550" name="テキスト ボックス 549"/>
        <xdr:cNvSpPr txBox="1"/>
      </xdr:nvSpPr>
      <xdr:spPr>
        <a:xfrm>
          <a:off x="14325111" y="495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141802</xdr:rowOff>
    </xdr:from>
    <xdr:to>
      <xdr:col>72</xdr:col>
      <xdr:colOff>38100</xdr:colOff>
      <xdr:row>34</xdr:row>
      <xdr:rowOff>71952</xdr:rowOff>
    </xdr:to>
    <xdr:sp macro="" textlink="">
      <xdr:nvSpPr>
        <xdr:cNvPr id="551" name="楕円 550"/>
        <xdr:cNvSpPr/>
      </xdr:nvSpPr>
      <xdr:spPr>
        <a:xfrm>
          <a:off x="13652500" y="57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88479</xdr:rowOff>
    </xdr:from>
    <xdr:ext cx="534377" cy="259045"/>
    <xdr:sp macro="" textlink="">
      <xdr:nvSpPr>
        <xdr:cNvPr id="552" name="テキスト ボックス 551"/>
        <xdr:cNvSpPr txBox="1"/>
      </xdr:nvSpPr>
      <xdr:spPr>
        <a:xfrm>
          <a:off x="13436111" y="55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76441</xdr:rowOff>
    </xdr:from>
    <xdr:to>
      <xdr:col>67</xdr:col>
      <xdr:colOff>101600</xdr:colOff>
      <xdr:row>35</xdr:row>
      <xdr:rowOff>6591</xdr:rowOff>
    </xdr:to>
    <xdr:sp macro="" textlink="">
      <xdr:nvSpPr>
        <xdr:cNvPr id="553" name="楕円 552"/>
        <xdr:cNvSpPr/>
      </xdr:nvSpPr>
      <xdr:spPr>
        <a:xfrm>
          <a:off x="12763500" y="59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23118</xdr:rowOff>
    </xdr:from>
    <xdr:ext cx="534377" cy="259045"/>
    <xdr:sp macro="" textlink="">
      <xdr:nvSpPr>
        <xdr:cNvPr id="554" name="テキスト ボックス 553"/>
        <xdr:cNvSpPr txBox="1"/>
      </xdr:nvSpPr>
      <xdr:spPr>
        <a:xfrm>
          <a:off x="12547111" y="568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136398</xdr:rowOff>
    </xdr:from>
    <xdr:to>
      <xdr:col>85</xdr:col>
      <xdr:colOff>127000</xdr:colOff>
      <xdr:row>57</xdr:row>
      <xdr:rowOff>154089</xdr:rowOff>
    </xdr:to>
    <xdr:cxnSp macro="">
      <xdr:nvCxnSpPr>
        <xdr:cNvPr id="584" name="直線コネクタ 583"/>
        <xdr:cNvCxnSpPr/>
      </xdr:nvCxnSpPr>
      <xdr:spPr>
        <a:xfrm>
          <a:off x="15481300" y="9909048"/>
          <a:ext cx="8382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136398</xdr:rowOff>
    </xdr:from>
    <xdr:to>
      <xdr:col>81</xdr:col>
      <xdr:colOff>50800</xdr:colOff>
      <xdr:row>57</xdr:row>
      <xdr:rowOff>153327</xdr:rowOff>
    </xdr:to>
    <xdr:cxnSp macro="">
      <xdr:nvCxnSpPr>
        <xdr:cNvPr id="587" name="直線コネクタ 586"/>
        <xdr:cNvCxnSpPr/>
      </xdr:nvCxnSpPr>
      <xdr:spPr>
        <a:xfrm flipV="1">
          <a:off x="14592300" y="9909048"/>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153327</xdr:rowOff>
    </xdr:from>
    <xdr:to>
      <xdr:col>76</xdr:col>
      <xdr:colOff>114300</xdr:colOff>
      <xdr:row>57</xdr:row>
      <xdr:rowOff>168554</xdr:rowOff>
    </xdr:to>
    <xdr:cxnSp macro="">
      <xdr:nvCxnSpPr>
        <xdr:cNvPr id="590" name="直線コネクタ 589"/>
        <xdr:cNvCxnSpPr/>
      </xdr:nvCxnSpPr>
      <xdr:spPr>
        <a:xfrm flipV="1">
          <a:off x="13703300" y="9925977"/>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168554</xdr:rowOff>
    </xdr:from>
    <xdr:to>
      <xdr:col>71</xdr:col>
      <xdr:colOff>177800</xdr:colOff>
      <xdr:row>58</xdr:row>
      <xdr:rowOff>49555</xdr:rowOff>
    </xdr:to>
    <xdr:cxnSp macro="">
      <xdr:nvCxnSpPr>
        <xdr:cNvPr id="593" name="直線コネクタ 592"/>
        <xdr:cNvCxnSpPr/>
      </xdr:nvCxnSpPr>
      <xdr:spPr>
        <a:xfrm flipV="1">
          <a:off x="12814300" y="9941204"/>
          <a:ext cx="889000" cy="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103289</xdr:rowOff>
    </xdr:from>
    <xdr:to>
      <xdr:col>85</xdr:col>
      <xdr:colOff>177800</xdr:colOff>
      <xdr:row>58</xdr:row>
      <xdr:rowOff>33439</xdr:rowOff>
    </xdr:to>
    <xdr:sp macro="" textlink="">
      <xdr:nvSpPr>
        <xdr:cNvPr id="603" name="楕円 602"/>
        <xdr:cNvSpPr/>
      </xdr:nvSpPr>
      <xdr:spPr>
        <a:xfrm>
          <a:off x="16268700" y="98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81716</xdr:rowOff>
    </xdr:from>
    <xdr:ext cx="534377" cy="259045"/>
    <xdr:sp macro="" textlink="">
      <xdr:nvSpPr>
        <xdr:cNvPr id="604" name="教育費該当値テキスト"/>
        <xdr:cNvSpPr txBox="1"/>
      </xdr:nvSpPr>
      <xdr:spPr>
        <a:xfrm>
          <a:off x="16370300" y="985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85598</xdr:rowOff>
    </xdr:from>
    <xdr:to>
      <xdr:col>81</xdr:col>
      <xdr:colOff>101600</xdr:colOff>
      <xdr:row>58</xdr:row>
      <xdr:rowOff>15748</xdr:rowOff>
    </xdr:to>
    <xdr:sp macro="" textlink="">
      <xdr:nvSpPr>
        <xdr:cNvPr id="605" name="楕円 604"/>
        <xdr:cNvSpPr/>
      </xdr:nvSpPr>
      <xdr:spPr>
        <a:xfrm>
          <a:off x="15430500" y="98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6875</xdr:rowOff>
    </xdr:from>
    <xdr:ext cx="534377" cy="259045"/>
    <xdr:sp macro="" textlink="">
      <xdr:nvSpPr>
        <xdr:cNvPr id="606" name="テキスト ボックス 605"/>
        <xdr:cNvSpPr txBox="1"/>
      </xdr:nvSpPr>
      <xdr:spPr>
        <a:xfrm>
          <a:off x="15214111" y="995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102527</xdr:rowOff>
    </xdr:from>
    <xdr:to>
      <xdr:col>76</xdr:col>
      <xdr:colOff>165100</xdr:colOff>
      <xdr:row>58</xdr:row>
      <xdr:rowOff>32677</xdr:rowOff>
    </xdr:to>
    <xdr:sp macro="" textlink="">
      <xdr:nvSpPr>
        <xdr:cNvPr id="607" name="楕円 606"/>
        <xdr:cNvSpPr/>
      </xdr:nvSpPr>
      <xdr:spPr>
        <a:xfrm>
          <a:off x="14541500" y="98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23804</xdr:rowOff>
    </xdr:from>
    <xdr:ext cx="534377" cy="259045"/>
    <xdr:sp macro="" textlink="">
      <xdr:nvSpPr>
        <xdr:cNvPr id="608" name="テキスト ボックス 607"/>
        <xdr:cNvSpPr txBox="1"/>
      </xdr:nvSpPr>
      <xdr:spPr>
        <a:xfrm>
          <a:off x="14325111" y="99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117754</xdr:rowOff>
    </xdr:from>
    <xdr:to>
      <xdr:col>72</xdr:col>
      <xdr:colOff>38100</xdr:colOff>
      <xdr:row>58</xdr:row>
      <xdr:rowOff>47904</xdr:rowOff>
    </xdr:to>
    <xdr:sp macro="" textlink="">
      <xdr:nvSpPr>
        <xdr:cNvPr id="609" name="楕円 608"/>
        <xdr:cNvSpPr/>
      </xdr:nvSpPr>
      <xdr:spPr>
        <a:xfrm>
          <a:off x="13652500" y="989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39031</xdr:rowOff>
    </xdr:from>
    <xdr:ext cx="534377" cy="259045"/>
    <xdr:sp macro="" textlink="">
      <xdr:nvSpPr>
        <xdr:cNvPr id="610" name="テキスト ボックス 609"/>
        <xdr:cNvSpPr txBox="1"/>
      </xdr:nvSpPr>
      <xdr:spPr>
        <a:xfrm>
          <a:off x="13436111" y="99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170205</xdr:rowOff>
    </xdr:from>
    <xdr:to>
      <xdr:col>67</xdr:col>
      <xdr:colOff>101600</xdr:colOff>
      <xdr:row>58</xdr:row>
      <xdr:rowOff>100355</xdr:rowOff>
    </xdr:to>
    <xdr:sp macro="" textlink="">
      <xdr:nvSpPr>
        <xdr:cNvPr id="611" name="楕円 610"/>
        <xdr:cNvSpPr/>
      </xdr:nvSpPr>
      <xdr:spPr>
        <a:xfrm>
          <a:off x="12763500" y="99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91482</xdr:rowOff>
    </xdr:from>
    <xdr:ext cx="534377" cy="259045"/>
    <xdr:sp macro="" textlink="">
      <xdr:nvSpPr>
        <xdr:cNvPr id="612" name="テキスト ボックス 611"/>
        <xdr:cNvSpPr txBox="1"/>
      </xdr:nvSpPr>
      <xdr:spPr>
        <a:xfrm>
          <a:off x="12547111" y="100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57502</xdr:rowOff>
    </xdr:from>
    <xdr:to>
      <xdr:col>85</xdr:col>
      <xdr:colOff>127000</xdr:colOff>
      <xdr:row>79</xdr:row>
      <xdr:rowOff>65798</xdr:rowOff>
    </xdr:to>
    <xdr:cxnSp macro="">
      <xdr:nvCxnSpPr>
        <xdr:cNvPr id="643" name="直線コネクタ 642"/>
        <xdr:cNvCxnSpPr/>
      </xdr:nvCxnSpPr>
      <xdr:spPr>
        <a:xfrm>
          <a:off x="15481300" y="13602052"/>
          <a:ext cx="8382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27947</xdr:rowOff>
    </xdr:from>
    <xdr:to>
      <xdr:col>81</xdr:col>
      <xdr:colOff>50800</xdr:colOff>
      <xdr:row>79</xdr:row>
      <xdr:rowOff>57502</xdr:rowOff>
    </xdr:to>
    <xdr:cxnSp macro="">
      <xdr:nvCxnSpPr>
        <xdr:cNvPr id="646" name="直線コネクタ 645"/>
        <xdr:cNvCxnSpPr/>
      </xdr:nvCxnSpPr>
      <xdr:spPr>
        <a:xfrm>
          <a:off x="14592300" y="13572497"/>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27947</xdr:rowOff>
    </xdr:from>
    <xdr:to>
      <xdr:col>76</xdr:col>
      <xdr:colOff>114300</xdr:colOff>
      <xdr:row>79</xdr:row>
      <xdr:rowOff>57045</xdr:rowOff>
    </xdr:to>
    <xdr:cxnSp macro="">
      <xdr:nvCxnSpPr>
        <xdr:cNvPr id="649" name="直線コネクタ 648"/>
        <xdr:cNvCxnSpPr/>
      </xdr:nvCxnSpPr>
      <xdr:spPr>
        <a:xfrm flipV="1">
          <a:off x="13703300" y="13572497"/>
          <a:ext cx="889000" cy="2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57045</xdr:rowOff>
    </xdr:from>
    <xdr:to>
      <xdr:col>71</xdr:col>
      <xdr:colOff>177800</xdr:colOff>
      <xdr:row>79</xdr:row>
      <xdr:rowOff>74369</xdr:rowOff>
    </xdr:to>
    <xdr:cxnSp macro="">
      <xdr:nvCxnSpPr>
        <xdr:cNvPr id="652" name="直線コネクタ 651"/>
        <xdr:cNvCxnSpPr/>
      </xdr:nvCxnSpPr>
      <xdr:spPr>
        <a:xfrm flipV="1">
          <a:off x="12814300" y="13601595"/>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14998</xdr:rowOff>
    </xdr:from>
    <xdr:to>
      <xdr:col>85</xdr:col>
      <xdr:colOff>177800</xdr:colOff>
      <xdr:row>79</xdr:row>
      <xdr:rowOff>116598</xdr:rowOff>
    </xdr:to>
    <xdr:sp macro="" textlink="">
      <xdr:nvSpPr>
        <xdr:cNvPr id="662" name="楕円 661"/>
        <xdr:cNvSpPr/>
      </xdr:nvSpPr>
      <xdr:spPr>
        <a:xfrm>
          <a:off x="16268700" y="135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101375</xdr:rowOff>
    </xdr:from>
    <xdr:ext cx="469744" cy="259045"/>
    <xdr:sp macro="" textlink="">
      <xdr:nvSpPr>
        <xdr:cNvPr id="663" name="災害復旧費該当値テキスト"/>
        <xdr:cNvSpPr txBox="1"/>
      </xdr:nvSpPr>
      <xdr:spPr>
        <a:xfrm>
          <a:off x="16370300" y="1347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6702</xdr:rowOff>
    </xdr:from>
    <xdr:to>
      <xdr:col>81</xdr:col>
      <xdr:colOff>101600</xdr:colOff>
      <xdr:row>79</xdr:row>
      <xdr:rowOff>108302</xdr:rowOff>
    </xdr:to>
    <xdr:sp macro="" textlink="">
      <xdr:nvSpPr>
        <xdr:cNvPr id="664" name="楕円 663"/>
        <xdr:cNvSpPr/>
      </xdr:nvSpPr>
      <xdr:spPr>
        <a:xfrm>
          <a:off x="15430500" y="135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99429</xdr:rowOff>
    </xdr:from>
    <xdr:ext cx="469744" cy="259045"/>
    <xdr:sp macro="" textlink="">
      <xdr:nvSpPr>
        <xdr:cNvPr id="665" name="テキスト ボックス 664"/>
        <xdr:cNvSpPr txBox="1"/>
      </xdr:nvSpPr>
      <xdr:spPr>
        <a:xfrm>
          <a:off x="15246428" y="1364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148597</xdr:rowOff>
    </xdr:from>
    <xdr:to>
      <xdr:col>76</xdr:col>
      <xdr:colOff>165100</xdr:colOff>
      <xdr:row>79</xdr:row>
      <xdr:rowOff>78747</xdr:rowOff>
    </xdr:to>
    <xdr:sp macro="" textlink="">
      <xdr:nvSpPr>
        <xdr:cNvPr id="666" name="楕円 665"/>
        <xdr:cNvSpPr/>
      </xdr:nvSpPr>
      <xdr:spPr>
        <a:xfrm>
          <a:off x="14541500" y="135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69874</xdr:rowOff>
    </xdr:from>
    <xdr:ext cx="469744" cy="259045"/>
    <xdr:sp macro="" textlink="">
      <xdr:nvSpPr>
        <xdr:cNvPr id="667" name="テキスト ボックス 666"/>
        <xdr:cNvSpPr txBox="1"/>
      </xdr:nvSpPr>
      <xdr:spPr>
        <a:xfrm>
          <a:off x="14357428" y="1361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6245</xdr:rowOff>
    </xdr:from>
    <xdr:to>
      <xdr:col>72</xdr:col>
      <xdr:colOff>38100</xdr:colOff>
      <xdr:row>79</xdr:row>
      <xdr:rowOff>107845</xdr:rowOff>
    </xdr:to>
    <xdr:sp macro="" textlink="">
      <xdr:nvSpPr>
        <xdr:cNvPr id="668" name="楕円 667"/>
        <xdr:cNvSpPr/>
      </xdr:nvSpPr>
      <xdr:spPr>
        <a:xfrm>
          <a:off x="13652500" y="13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98972</xdr:rowOff>
    </xdr:from>
    <xdr:ext cx="469744" cy="259045"/>
    <xdr:sp macro="" textlink="">
      <xdr:nvSpPr>
        <xdr:cNvPr id="669" name="テキスト ボックス 668"/>
        <xdr:cNvSpPr txBox="1"/>
      </xdr:nvSpPr>
      <xdr:spPr>
        <a:xfrm>
          <a:off x="13468428" y="1364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23569</xdr:rowOff>
    </xdr:from>
    <xdr:to>
      <xdr:col>67</xdr:col>
      <xdr:colOff>101600</xdr:colOff>
      <xdr:row>79</xdr:row>
      <xdr:rowOff>125169</xdr:rowOff>
    </xdr:to>
    <xdr:sp macro="" textlink="">
      <xdr:nvSpPr>
        <xdr:cNvPr id="670" name="楕円 669"/>
        <xdr:cNvSpPr/>
      </xdr:nvSpPr>
      <xdr:spPr>
        <a:xfrm>
          <a:off x="12763500" y="135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116296</xdr:rowOff>
    </xdr:from>
    <xdr:ext cx="469744" cy="259045"/>
    <xdr:sp macro="" textlink="">
      <xdr:nvSpPr>
        <xdr:cNvPr id="671" name="テキスト ボックス 670"/>
        <xdr:cNvSpPr txBox="1"/>
      </xdr:nvSpPr>
      <xdr:spPr>
        <a:xfrm>
          <a:off x="12579428" y="1366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163007</xdr:rowOff>
    </xdr:from>
    <xdr:to>
      <xdr:col>85</xdr:col>
      <xdr:colOff>127000</xdr:colOff>
      <xdr:row>97</xdr:row>
      <xdr:rowOff>20782</xdr:rowOff>
    </xdr:to>
    <xdr:cxnSp macro="">
      <xdr:nvCxnSpPr>
        <xdr:cNvPr id="702" name="直線コネクタ 701"/>
        <xdr:cNvCxnSpPr/>
      </xdr:nvCxnSpPr>
      <xdr:spPr>
        <a:xfrm flipV="1">
          <a:off x="15481300" y="16622207"/>
          <a:ext cx="838200" cy="2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20782</xdr:rowOff>
    </xdr:from>
    <xdr:to>
      <xdr:col>81</xdr:col>
      <xdr:colOff>50800</xdr:colOff>
      <xdr:row>97</xdr:row>
      <xdr:rowOff>29299</xdr:rowOff>
    </xdr:to>
    <xdr:cxnSp macro="">
      <xdr:nvCxnSpPr>
        <xdr:cNvPr id="705" name="直線コネクタ 704"/>
        <xdr:cNvCxnSpPr/>
      </xdr:nvCxnSpPr>
      <xdr:spPr>
        <a:xfrm flipV="1">
          <a:off x="14592300" y="16651432"/>
          <a:ext cx="889000" cy="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29299</xdr:rowOff>
    </xdr:from>
    <xdr:to>
      <xdr:col>76</xdr:col>
      <xdr:colOff>114300</xdr:colOff>
      <xdr:row>97</xdr:row>
      <xdr:rowOff>32431</xdr:rowOff>
    </xdr:to>
    <xdr:cxnSp macro="">
      <xdr:nvCxnSpPr>
        <xdr:cNvPr id="708" name="直線コネクタ 707"/>
        <xdr:cNvCxnSpPr/>
      </xdr:nvCxnSpPr>
      <xdr:spPr>
        <a:xfrm flipV="1">
          <a:off x="13703300" y="16659949"/>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32431</xdr:rowOff>
    </xdr:from>
    <xdr:to>
      <xdr:col>71</xdr:col>
      <xdr:colOff>177800</xdr:colOff>
      <xdr:row>97</xdr:row>
      <xdr:rowOff>56111</xdr:rowOff>
    </xdr:to>
    <xdr:cxnSp macro="">
      <xdr:nvCxnSpPr>
        <xdr:cNvPr id="711" name="直線コネクタ 710"/>
        <xdr:cNvCxnSpPr/>
      </xdr:nvCxnSpPr>
      <xdr:spPr>
        <a:xfrm flipV="1">
          <a:off x="12814300" y="16663081"/>
          <a:ext cx="88900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112207</xdr:rowOff>
    </xdr:from>
    <xdr:to>
      <xdr:col>85</xdr:col>
      <xdr:colOff>177800</xdr:colOff>
      <xdr:row>97</xdr:row>
      <xdr:rowOff>42357</xdr:rowOff>
    </xdr:to>
    <xdr:sp macro="" textlink="">
      <xdr:nvSpPr>
        <xdr:cNvPr id="721" name="楕円 720"/>
        <xdr:cNvSpPr/>
      </xdr:nvSpPr>
      <xdr:spPr>
        <a:xfrm>
          <a:off x="16268700" y="1657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135084</xdr:rowOff>
    </xdr:from>
    <xdr:ext cx="599010" cy="259045"/>
    <xdr:sp macro="" textlink="">
      <xdr:nvSpPr>
        <xdr:cNvPr id="722" name="公債費該当値テキスト"/>
        <xdr:cNvSpPr txBox="1"/>
      </xdr:nvSpPr>
      <xdr:spPr>
        <a:xfrm>
          <a:off x="16370300" y="1642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141432</xdr:rowOff>
    </xdr:from>
    <xdr:to>
      <xdr:col>81</xdr:col>
      <xdr:colOff>101600</xdr:colOff>
      <xdr:row>97</xdr:row>
      <xdr:rowOff>71582</xdr:rowOff>
    </xdr:to>
    <xdr:sp macro="" textlink="">
      <xdr:nvSpPr>
        <xdr:cNvPr id="723" name="楕円 722"/>
        <xdr:cNvSpPr/>
      </xdr:nvSpPr>
      <xdr:spPr>
        <a:xfrm>
          <a:off x="15430500" y="166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88109</xdr:rowOff>
    </xdr:from>
    <xdr:ext cx="599010" cy="259045"/>
    <xdr:sp macro="" textlink="">
      <xdr:nvSpPr>
        <xdr:cNvPr id="724" name="テキスト ボックス 723"/>
        <xdr:cNvSpPr txBox="1"/>
      </xdr:nvSpPr>
      <xdr:spPr>
        <a:xfrm>
          <a:off x="15181795" y="1637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149949</xdr:rowOff>
    </xdr:from>
    <xdr:to>
      <xdr:col>76</xdr:col>
      <xdr:colOff>165100</xdr:colOff>
      <xdr:row>97</xdr:row>
      <xdr:rowOff>80099</xdr:rowOff>
    </xdr:to>
    <xdr:sp macro="" textlink="">
      <xdr:nvSpPr>
        <xdr:cNvPr id="725" name="楕円 724"/>
        <xdr:cNvSpPr/>
      </xdr:nvSpPr>
      <xdr:spPr>
        <a:xfrm>
          <a:off x="14541500" y="166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96626</xdr:rowOff>
    </xdr:from>
    <xdr:ext cx="599010" cy="259045"/>
    <xdr:sp macro="" textlink="">
      <xdr:nvSpPr>
        <xdr:cNvPr id="726" name="テキスト ボックス 725"/>
        <xdr:cNvSpPr txBox="1"/>
      </xdr:nvSpPr>
      <xdr:spPr>
        <a:xfrm>
          <a:off x="14292795" y="1638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153081</xdr:rowOff>
    </xdr:from>
    <xdr:to>
      <xdr:col>72</xdr:col>
      <xdr:colOff>38100</xdr:colOff>
      <xdr:row>97</xdr:row>
      <xdr:rowOff>83231</xdr:rowOff>
    </xdr:to>
    <xdr:sp macro="" textlink="">
      <xdr:nvSpPr>
        <xdr:cNvPr id="727" name="楕円 726"/>
        <xdr:cNvSpPr/>
      </xdr:nvSpPr>
      <xdr:spPr>
        <a:xfrm>
          <a:off x="13652500" y="166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99758</xdr:rowOff>
    </xdr:from>
    <xdr:ext cx="599010" cy="259045"/>
    <xdr:sp macro="" textlink="">
      <xdr:nvSpPr>
        <xdr:cNvPr id="728" name="テキスト ボックス 727"/>
        <xdr:cNvSpPr txBox="1"/>
      </xdr:nvSpPr>
      <xdr:spPr>
        <a:xfrm>
          <a:off x="13403795" y="1638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5311</xdr:rowOff>
    </xdr:from>
    <xdr:to>
      <xdr:col>67</xdr:col>
      <xdr:colOff>101600</xdr:colOff>
      <xdr:row>97</xdr:row>
      <xdr:rowOff>106911</xdr:rowOff>
    </xdr:to>
    <xdr:sp macro="" textlink="">
      <xdr:nvSpPr>
        <xdr:cNvPr id="729" name="楕円 728"/>
        <xdr:cNvSpPr/>
      </xdr:nvSpPr>
      <xdr:spPr>
        <a:xfrm>
          <a:off x="12763500" y="166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123438</xdr:rowOff>
    </xdr:from>
    <xdr:ext cx="599010" cy="259045"/>
    <xdr:sp macro="" textlink="">
      <xdr:nvSpPr>
        <xdr:cNvPr id="730" name="テキスト ボックス 729"/>
        <xdr:cNvSpPr txBox="1"/>
      </xdr:nvSpPr>
      <xdr:spPr>
        <a:xfrm>
          <a:off x="12514795" y="1641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情報通信基盤整備事業の皆減により類似団体平均を下回り、前年度から若干減少した。一方、民生費では、住民税非課税世帯等臨時特別給付金による減額があったものの福祉センター建設工事の皆増もあり増額、衛生費では、コロナワクチン接種事業国庫返還金の増や市斎場の工事事業による増加が見られる。</a:t>
          </a:r>
        </a:p>
        <a:p>
          <a:r>
            <a:rPr kumimoji="1" lang="ja-JP" altLang="en-US" sz="1300">
              <a:latin typeface="ＭＳ Ｐゴシック" panose="020B0600070205080204" pitchFamily="50" charset="-128"/>
              <a:ea typeface="ＭＳ Ｐゴシック" panose="020B0600070205080204" pitchFamily="50" charset="-128"/>
            </a:rPr>
            <a:t>・農林水産業費は、メジカ産業再生プロジェクト事業の皆減により減額とはなっているが、新地場産品販売施設（道の駅）があるため依然平均値と比較して高い金額となっている。次年度以降は事業の完了によりさらなる減少が見込まれる。</a:t>
          </a:r>
        </a:p>
        <a:p>
          <a:r>
            <a:rPr kumimoji="1" lang="ja-JP" altLang="en-US" sz="1300">
              <a:latin typeface="ＭＳ Ｐゴシック" panose="020B0600070205080204" pitchFamily="50" charset="-128"/>
              <a:ea typeface="ＭＳ Ｐゴシック" panose="020B0600070205080204" pitchFamily="50" charset="-128"/>
            </a:rPr>
            <a:t>・商工費は、ふるさと納税関連経費が所管替えにより総務費から移行したことに伴い、令和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年度から増額となっていることに加え、地域電子通貨事業をはじめとするコロナ対策事業の継続実施等により、例年水準及び類似団体平均を大きく上回っている。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・消防費は、防災行政無線デジタルシステム設置事業が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にかけて実施されたため、その２年は高い年となっている。令和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工事前の金額と同等程度まで減少したものの、消防署の単独運営による職員人件費が計上されていることや、南海トラフ地震対策として木造住宅耐震改修費補助金事業、老朽住宅除却事業費補助金事業などを実施していることが要因で、従前から類似団体平均との乖離は大き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年度は、普通交付税が対前年度比で</a:t>
          </a:r>
          <a:r>
            <a:rPr kumimoji="1" lang="en-US" altLang="ja-JP" sz="1300">
              <a:latin typeface="ＭＳ ゴシック" pitchFamily="49" charset="-128"/>
              <a:ea typeface="ＭＳ ゴシック" pitchFamily="49" charset="-128"/>
            </a:rPr>
            <a:t>87,700</a:t>
          </a:r>
          <a:r>
            <a:rPr kumimoji="1" lang="ja-JP" altLang="en-US" sz="1300">
              <a:latin typeface="ＭＳ ゴシック" pitchFamily="49" charset="-128"/>
              <a:ea typeface="ＭＳ ゴシック" pitchFamily="49" charset="-128"/>
            </a:rPr>
            <a:t>千円の減となったことで前年度を下回る収支となった。しかし、前年度に引き続いて財政調整基金が温存され基金残高が増加したほか、実質単年度収支についても</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年連続の黒字となっている。</a:t>
          </a:r>
        </a:p>
        <a:p>
          <a:r>
            <a:rPr kumimoji="1" lang="ja-JP" altLang="en-US" sz="1300">
              <a:latin typeface="ＭＳ ゴシック" pitchFamily="49" charset="-128"/>
              <a:ea typeface="ＭＳ ゴシック" pitchFamily="49" charset="-128"/>
            </a:rPr>
            <a:t>　令和５年度に公債費の繰上償還を実施するため、今後の公債費は令和５年度をピークに減少していくこととなっているが、２年に一度、退職手当が発生する年は財源不足となる見込みのため、可能な限り基金の温存と安定した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一般会計では、普通交付税の減額を主な要因として実質収支額が前年度から</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百万円減額したため、標準財政規模比でも対前年度比▲</a:t>
          </a:r>
          <a:r>
            <a:rPr kumimoji="1" lang="en-US" altLang="ja-JP" sz="1400">
              <a:latin typeface="ＭＳ ゴシック" pitchFamily="49" charset="-128"/>
              <a:ea typeface="ＭＳ ゴシック" pitchFamily="49" charset="-128"/>
            </a:rPr>
            <a:t>0.93</a:t>
          </a:r>
          <a:r>
            <a:rPr kumimoji="1" lang="ja-JP" altLang="en-US" sz="1400">
              <a:latin typeface="ＭＳ ゴシック" pitchFamily="49" charset="-128"/>
              <a:ea typeface="ＭＳ ゴシック" pitchFamily="49" charset="-128"/>
            </a:rPr>
            <a:t>ポイントと悪化した。</a:t>
          </a:r>
        </a:p>
        <a:p>
          <a:r>
            <a:rPr kumimoji="1" lang="ja-JP" altLang="en-US" sz="1400">
              <a:latin typeface="ＭＳ ゴシック" pitchFamily="49" charset="-128"/>
              <a:ea typeface="ＭＳ ゴシック" pitchFamily="49" charset="-128"/>
            </a:rPr>
            <a:t>　令和元年度に赤字決算となっていた国民健康保険事業特別会計は、令和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年度の税率改正によって歳入が増加したことや、被保険者の減少等による保険給付費、県に納める国民健康保険事業費納付金が減少したことなどから、令和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年度より再び黒字に転じている。令和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年度は前年度を上回る黒字決算となっているため、標準財政規模比でも</a:t>
          </a:r>
          <a:r>
            <a:rPr kumimoji="1" lang="en-US" altLang="ja-JP" sz="1400">
              <a:latin typeface="ＭＳ ゴシック" pitchFamily="49" charset="-128"/>
              <a:ea typeface="ＭＳ ゴシック" pitchFamily="49" charset="-128"/>
            </a:rPr>
            <a:t>0.81</a:t>
          </a:r>
          <a:r>
            <a:rPr kumimoji="1" lang="ja-JP" altLang="en-US" sz="1400">
              <a:latin typeface="ＭＳ ゴシック" pitchFamily="49" charset="-128"/>
              <a:ea typeface="ＭＳ ゴシック" pitchFamily="49" charset="-128"/>
            </a:rPr>
            <a:t>ポイント改善しており、今後も黒字を維持できる見込みとなっている。</a:t>
          </a:r>
        </a:p>
        <a:p>
          <a:r>
            <a:rPr kumimoji="1" lang="ja-JP" altLang="en-US" sz="1400">
              <a:latin typeface="ＭＳ ゴシック" pitchFamily="49" charset="-128"/>
              <a:ea typeface="ＭＳ ゴシック" pitchFamily="49" charset="-128"/>
            </a:rPr>
            <a:t>　一方、令和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年度より従来の指定介護老人福祉施設事業特別会計と介護サービス事業特別会計を統合した、特別養護老人ホームしおさい特別会計は、令和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年度に引き続き、コロナ禍によるサービス収入の減小等により一般会計から</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百万円の赤字補てん繰出を行った。施設内でクラスターが発生した場合などは収入の減に加え対応に係る費用も増加し、財政を圧迫することから、今後の財政運営においては一層の注視が必要となる。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10656500</v>
      </c>
      <c r="BO4" s="449"/>
      <c r="BP4" s="449"/>
      <c r="BQ4" s="449"/>
      <c r="BR4" s="449"/>
      <c r="BS4" s="449"/>
      <c r="BT4" s="449"/>
      <c r="BU4" s="450"/>
      <c r="BV4" s="448">
        <v>11539180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4.5999999999999996</v>
      </c>
      <c r="CU4" s="589"/>
      <c r="CV4" s="589"/>
      <c r="CW4" s="589"/>
      <c r="CX4" s="589"/>
      <c r="CY4" s="589"/>
      <c r="CZ4" s="589"/>
      <c r="DA4" s="590"/>
      <c r="DB4" s="588">
        <v>5.5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10383246</v>
      </c>
      <c r="BO5" s="420"/>
      <c r="BP5" s="420"/>
      <c r="BQ5" s="420"/>
      <c r="BR5" s="420"/>
      <c r="BS5" s="420"/>
      <c r="BT5" s="420"/>
      <c r="BU5" s="421"/>
      <c r="BV5" s="419">
        <v>11165534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91.9</v>
      </c>
      <c r="CU5" s="417"/>
      <c r="CV5" s="417"/>
      <c r="CW5" s="417"/>
      <c r="CX5" s="417"/>
      <c r="CY5" s="417"/>
      <c r="CZ5" s="417"/>
      <c r="DA5" s="418"/>
      <c r="DB5" s="416">
        <v>88.4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273254</v>
      </c>
      <c r="BO6" s="420"/>
      <c r="BP6" s="420"/>
      <c r="BQ6" s="420"/>
      <c r="BR6" s="420"/>
      <c r="BS6" s="420"/>
      <c r="BT6" s="420"/>
      <c r="BU6" s="421"/>
      <c r="BV6" s="419">
        <v>373646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92.8</v>
      </c>
      <c r="CU6" s="563"/>
      <c r="CV6" s="563"/>
      <c r="CW6" s="563"/>
      <c r="CX6" s="563"/>
      <c r="CY6" s="563"/>
      <c r="CZ6" s="563"/>
      <c r="DA6" s="564"/>
      <c r="DB6" s="562">
        <v>90.8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24977</v>
      </c>
      <c r="BO7" s="420"/>
      <c r="BP7" s="420"/>
      <c r="BQ7" s="420"/>
      <c r="BR7" s="420"/>
      <c r="BS7" s="420"/>
      <c r="BT7" s="420"/>
      <c r="BU7" s="421"/>
      <c r="BV7" s="419">
        <v>62951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5446147</v>
      </c>
      <c r="CU7" s="420"/>
      <c r="CV7" s="420"/>
      <c r="CW7" s="420"/>
      <c r="CX7" s="420"/>
      <c r="CY7" s="420"/>
      <c r="CZ7" s="420"/>
      <c r="DA7" s="421"/>
      <c r="DB7" s="419">
        <v>5662711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248277</v>
      </c>
      <c r="BO8" s="420"/>
      <c r="BP8" s="420"/>
      <c r="BQ8" s="420"/>
      <c r="BR8" s="420"/>
      <c r="BS8" s="420"/>
      <c r="BT8" s="420"/>
      <c r="BU8" s="421"/>
      <c r="BV8" s="419">
        <v>310695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0.25</v>
      </c>
      <c r="CU8" s="523"/>
      <c r="CV8" s="523"/>
      <c r="CW8" s="523"/>
      <c r="CX8" s="523"/>
      <c r="CY8" s="523"/>
      <c r="CZ8" s="523"/>
      <c r="DA8" s="524"/>
      <c r="DB8" s="522">
        <v>0.26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12388</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-62418</v>
      </c>
      <c r="BO9" s="420"/>
      <c r="BP9" s="420"/>
      <c r="BQ9" s="420"/>
      <c r="BR9" s="420"/>
      <c r="BS9" s="420"/>
      <c r="BT9" s="420"/>
      <c r="BU9" s="421"/>
      <c r="BV9" s="419">
        <v>159838</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23.5</v>
      </c>
      <c r="CU9" s="417"/>
      <c r="CV9" s="417"/>
      <c r="CW9" s="417"/>
      <c r="CX9" s="417"/>
      <c r="CY9" s="417"/>
      <c r="CZ9" s="417"/>
      <c r="DA9" s="418"/>
      <c r="DB9" s="416">
        <v>22.5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13778</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160019</v>
      </c>
      <c r="BO10" s="420"/>
      <c r="BP10" s="420"/>
      <c r="BQ10" s="420"/>
      <c r="BR10" s="420"/>
      <c r="BS10" s="420"/>
      <c r="BT10" s="420"/>
      <c r="BU10" s="421"/>
      <c r="BV10" s="419">
        <v>80088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12271</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118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133</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12177</v>
      </c>
      <c r="S13" s="507"/>
      <c r="T13" s="507"/>
      <c r="U13" s="507"/>
      <c r="V13" s="508"/>
      <c r="W13" s="509" t="s">
        <v>143</v>
      </c>
      <c r="X13" s="405"/>
      <c r="Y13" s="405"/>
      <c r="Z13" s="405"/>
      <c r="AA13" s="405"/>
      <c r="AB13" s="406"/>
      <c r="AC13" s="372">
        <v>750</v>
      </c>
      <c r="AD13" s="373"/>
      <c r="AE13" s="373"/>
      <c r="AF13" s="373"/>
      <c r="AG13" s="374"/>
      <c r="AH13" s="372">
        <v>808</v>
      </c>
      <c r="AI13" s="373"/>
      <c r="AJ13" s="373"/>
      <c r="AK13" s="373"/>
      <c r="AL13" s="432"/>
      <c r="AM13" s="476" t="s">
        <v>144</v>
      </c>
      <c r="AN13" s="376"/>
      <c r="AO13" s="376"/>
      <c r="AP13" s="376"/>
      <c r="AQ13" s="376"/>
      <c r="AR13" s="376"/>
      <c r="AS13" s="376"/>
      <c r="AT13" s="377"/>
      <c r="AU13" s="477" t="s">
        <v>129</v>
      </c>
      <c r="AV13" s="478"/>
      <c r="AW13" s="478"/>
      <c r="AX13" s="478"/>
      <c r="AY13" s="433" t="s">
        <v>145</v>
      </c>
      <c r="AZ13" s="434"/>
      <c r="BA13" s="434"/>
      <c r="BB13" s="434"/>
      <c r="BC13" s="434"/>
      <c r="BD13" s="434"/>
      <c r="BE13" s="434"/>
      <c r="BF13" s="434"/>
      <c r="BG13" s="434"/>
      <c r="BH13" s="434"/>
      <c r="BI13" s="434"/>
      <c r="BJ13" s="434"/>
      <c r="BK13" s="434"/>
      <c r="BL13" s="434"/>
      <c r="BM13" s="435"/>
      <c r="BN13" s="419">
        <v>97601</v>
      </c>
      <c r="BO13" s="420"/>
      <c r="BP13" s="420"/>
      <c r="BQ13" s="420"/>
      <c r="BR13" s="420"/>
      <c r="BS13" s="420"/>
      <c r="BT13" s="420"/>
      <c r="BU13" s="421"/>
      <c r="BV13" s="419">
        <v>239926</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16.600000000000001</v>
      </c>
      <c r="CU13" s="417"/>
      <c r="CV13" s="417"/>
      <c r="CW13" s="417"/>
      <c r="CX13" s="417"/>
      <c r="CY13" s="417"/>
      <c r="CZ13" s="417"/>
      <c r="DA13" s="418"/>
      <c r="DB13" s="416">
        <v>17.399999999999999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12603</v>
      </c>
      <c r="S14" s="507"/>
      <c r="T14" s="507"/>
      <c r="U14" s="507"/>
      <c r="V14" s="508"/>
      <c r="W14" s="510"/>
      <c r="X14" s="408"/>
      <c r="Y14" s="408"/>
      <c r="Z14" s="408"/>
      <c r="AA14" s="408"/>
      <c r="AB14" s="409"/>
      <c r="AC14" s="499">
        <v>14.9</v>
      </c>
      <c r="AD14" s="500"/>
      <c r="AE14" s="500"/>
      <c r="AF14" s="500"/>
      <c r="AG14" s="501"/>
      <c r="AH14" s="499">
        <v>14.7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65.7</v>
      </c>
      <c r="CU14" s="517"/>
      <c r="CV14" s="517"/>
      <c r="CW14" s="517"/>
      <c r="CX14" s="517"/>
      <c r="CY14" s="517"/>
      <c r="CZ14" s="517"/>
      <c r="DA14" s="518"/>
      <c r="DB14" s="516">
        <v>80.099999999999994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12539</v>
      </c>
      <c r="S15" s="507"/>
      <c r="T15" s="507"/>
      <c r="U15" s="507"/>
      <c r="V15" s="508"/>
      <c r="W15" s="509" t="s">
        <v>150</v>
      </c>
      <c r="X15" s="405"/>
      <c r="Y15" s="405"/>
      <c r="Z15" s="405"/>
      <c r="AA15" s="405"/>
      <c r="AB15" s="406"/>
      <c r="AC15" s="372">
        <v>900</v>
      </c>
      <c r="AD15" s="373"/>
      <c r="AE15" s="373"/>
      <c r="AF15" s="373"/>
      <c r="AG15" s="374"/>
      <c r="AH15" s="372">
        <v>984</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1245934</v>
      </c>
      <c r="BO15" s="449"/>
      <c r="BP15" s="449"/>
      <c r="BQ15" s="449"/>
      <c r="BR15" s="449"/>
      <c r="BS15" s="449"/>
      <c r="BT15" s="449"/>
      <c r="BU15" s="450"/>
      <c r="BV15" s="448">
        <v>1223437</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17.899999999999999</v>
      </c>
      <c r="AD16" s="500"/>
      <c r="AE16" s="500"/>
      <c r="AF16" s="500"/>
      <c r="AG16" s="501"/>
      <c r="AH16" s="499">
        <v>17.899999999999999</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5091864</v>
      </c>
      <c r="BO16" s="420"/>
      <c r="BP16" s="420"/>
      <c r="BQ16" s="420"/>
      <c r="BR16" s="420"/>
      <c r="BS16" s="420"/>
      <c r="BT16" s="420"/>
      <c r="BU16" s="421"/>
      <c r="BV16" s="419">
        <v>5135803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3390</v>
      </c>
      <c r="AD17" s="373"/>
      <c r="AE17" s="373"/>
      <c r="AF17" s="373"/>
      <c r="AG17" s="374"/>
      <c r="AH17" s="372">
        <v>3695</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1546144</v>
      </c>
      <c r="BO17" s="420"/>
      <c r="BP17" s="420"/>
      <c r="BQ17" s="420"/>
      <c r="BR17" s="420"/>
      <c r="BS17" s="420"/>
      <c r="BT17" s="420"/>
      <c r="BU17" s="421"/>
      <c r="BV17" s="419">
        <v>1518634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266.01</v>
      </c>
      <c r="M18" s="472"/>
      <c r="N18" s="472"/>
      <c r="O18" s="472"/>
      <c r="P18" s="472"/>
      <c r="Q18" s="472"/>
      <c r="R18" s="473"/>
      <c r="S18" s="473"/>
      <c r="T18" s="473"/>
      <c r="U18" s="473"/>
      <c r="V18" s="474"/>
      <c r="W18" s="490"/>
      <c r="X18" s="491"/>
      <c r="Y18" s="491"/>
      <c r="Z18" s="491"/>
      <c r="AA18" s="491"/>
      <c r="AB18" s="515"/>
      <c r="AC18" s="389">
        <v>67.3</v>
      </c>
      <c r="AD18" s="390"/>
      <c r="AE18" s="390"/>
      <c r="AF18" s="390"/>
      <c r="AG18" s="475"/>
      <c r="AH18" s="389">
        <v>67.3</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5062128</v>
      </c>
      <c r="BO18" s="420"/>
      <c r="BP18" s="420"/>
      <c r="BQ18" s="420"/>
      <c r="BR18" s="420"/>
      <c r="BS18" s="420"/>
      <c r="BT18" s="420"/>
      <c r="BU18" s="421"/>
      <c r="BV18" s="419">
        <v>5033832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47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7014786</v>
      </c>
      <c r="BO19" s="420"/>
      <c r="BP19" s="420"/>
      <c r="BQ19" s="420"/>
      <c r="BR19" s="420"/>
      <c r="BS19" s="420"/>
      <c r="BT19" s="420"/>
      <c r="BU19" s="421"/>
      <c r="BV19" s="419">
        <v>7038653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6179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14427256</v>
      </c>
      <c r="BO22" s="449"/>
      <c r="BP22" s="449"/>
      <c r="BQ22" s="449"/>
      <c r="BR22" s="449"/>
      <c r="BS22" s="449"/>
      <c r="BT22" s="449"/>
      <c r="BU22" s="450"/>
      <c r="BV22" s="448">
        <v>15228450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13900101</v>
      </c>
      <c r="BO23" s="420"/>
      <c r="BP23" s="420"/>
      <c r="BQ23" s="420"/>
      <c r="BR23" s="420"/>
      <c r="BS23" s="420"/>
      <c r="BT23" s="420"/>
      <c r="BU23" s="421"/>
      <c r="BV23" s="419">
        <v>14563413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6750</v>
      </c>
      <c r="R24" s="373"/>
      <c r="S24" s="373"/>
      <c r="T24" s="373"/>
      <c r="U24" s="373"/>
      <c r="V24" s="374"/>
      <c r="W24" s="462"/>
      <c r="X24" s="399"/>
      <c r="Y24" s="400"/>
      <c r="Z24" s="375" t="s">
        <v>175</v>
      </c>
      <c r="AA24" s="376"/>
      <c r="AB24" s="376"/>
      <c r="AC24" s="376"/>
      <c r="AD24" s="376"/>
      <c r="AE24" s="376"/>
      <c r="AF24" s="376"/>
      <c r="AG24" s="377"/>
      <c r="AH24" s="372">
        <v>211</v>
      </c>
      <c r="AI24" s="373"/>
      <c r="AJ24" s="373"/>
      <c r="AK24" s="373"/>
      <c r="AL24" s="374"/>
      <c r="AM24" s="372">
        <v>626459</v>
      </c>
      <c r="AN24" s="373"/>
      <c r="AO24" s="373"/>
      <c r="AP24" s="373"/>
      <c r="AQ24" s="373"/>
      <c r="AR24" s="374"/>
      <c r="AS24" s="372">
        <v>2969</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11852303</v>
      </c>
      <c r="BO24" s="420"/>
      <c r="BP24" s="420"/>
      <c r="BQ24" s="420"/>
      <c r="BR24" s="420"/>
      <c r="BS24" s="420"/>
      <c r="BT24" s="420"/>
      <c r="BU24" s="421"/>
      <c r="BV24" s="419">
        <v>12443095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5940</v>
      </c>
      <c r="R25" s="373"/>
      <c r="S25" s="373"/>
      <c r="T25" s="373"/>
      <c r="U25" s="373"/>
      <c r="V25" s="374"/>
      <c r="W25" s="462"/>
      <c r="X25" s="399"/>
      <c r="Y25" s="400"/>
      <c r="Z25" s="375" t="s">
        <v>178</v>
      </c>
      <c r="AA25" s="376"/>
      <c r="AB25" s="376"/>
      <c r="AC25" s="376"/>
      <c r="AD25" s="376"/>
      <c r="AE25" s="376"/>
      <c r="AF25" s="376"/>
      <c r="AG25" s="377"/>
      <c r="AH25" s="372">
        <v>37</v>
      </c>
      <c r="AI25" s="373"/>
      <c r="AJ25" s="373"/>
      <c r="AK25" s="373"/>
      <c r="AL25" s="374"/>
      <c r="AM25" s="372">
        <v>103600</v>
      </c>
      <c r="AN25" s="373"/>
      <c r="AO25" s="373"/>
      <c r="AP25" s="373"/>
      <c r="AQ25" s="373"/>
      <c r="AR25" s="374"/>
      <c r="AS25" s="372">
        <v>2800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466110</v>
      </c>
      <c r="BO25" s="449"/>
      <c r="BP25" s="449"/>
      <c r="BQ25" s="449"/>
      <c r="BR25" s="449"/>
      <c r="BS25" s="449"/>
      <c r="BT25" s="449"/>
      <c r="BU25" s="450"/>
      <c r="BV25" s="448">
        <v>715871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5400</v>
      </c>
      <c r="R26" s="373"/>
      <c r="S26" s="373"/>
      <c r="T26" s="373"/>
      <c r="U26" s="373"/>
      <c r="V26" s="374"/>
      <c r="W26" s="462"/>
      <c r="X26" s="399"/>
      <c r="Y26" s="400"/>
      <c r="Z26" s="375" t="s">
        <v>181</v>
      </c>
      <c r="AA26" s="430"/>
      <c r="AB26" s="430"/>
      <c r="AC26" s="430"/>
      <c r="AD26" s="430"/>
      <c r="AE26" s="430"/>
      <c r="AF26" s="430"/>
      <c r="AG26" s="431"/>
      <c r="AH26" s="372">
        <v>5</v>
      </c>
      <c r="AI26" s="373"/>
      <c r="AJ26" s="373"/>
      <c r="AK26" s="373"/>
      <c r="AL26" s="374"/>
      <c r="AM26" s="372">
        <v>15585</v>
      </c>
      <c r="AN26" s="373"/>
      <c r="AO26" s="373"/>
      <c r="AP26" s="373"/>
      <c r="AQ26" s="373"/>
      <c r="AR26" s="374"/>
      <c r="AS26" s="372">
        <v>3117</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133</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3510</v>
      </c>
      <c r="R27" s="373"/>
      <c r="S27" s="373"/>
      <c r="T27" s="373"/>
      <c r="U27" s="373"/>
      <c r="V27" s="374"/>
      <c r="W27" s="462"/>
      <c r="X27" s="399"/>
      <c r="Y27" s="400"/>
      <c r="Z27" s="375" t="s">
        <v>184</v>
      </c>
      <c r="AA27" s="376"/>
      <c r="AB27" s="376"/>
      <c r="AC27" s="376"/>
      <c r="AD27" s="376"/>
      <c r="AE27" s="376"/>
      <c r="AF27" s="376"/>
      <c r="AG27" s="377"/>
      <c r="AH27" s="372" t="s">
        <v>141</v>
      </c>
      <c r="AI27" s="373"/>
      <c r="AJ27" s="373"/>
      <c r="AK27" s="373"/>
      <c r="AL27" s="374"/>
      <c r="AM27" s="372" t="s">
        <v>133</v>
      </c>
      <c r="AN27" s="373"/>
      <c r="AO27" s="373"/>
      <c r="AP27" s="373"/>
      <c r="AQ27" s="373"/>
      <c r="AR27" s="374"/>
      <c r="AS27" s="372" t="s">
        <v>133</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141</v>
      </c>
      <c r="BO27" s="454"/>
      <c r="BP27" s="454"/>
      <c r="BQ27" s="454"/>
      <c r="BR27" s="454"/>
      <c r="BS27" s="454"/>
      <c r="BT27" s="454"/>
      <c r="BU27" s="455"/>
      <c r="BV27" s="453" t="s">
        <v>133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2970</v>
      </c>
      <c r="R28" s="373"/>
      <c r="S28" s="373"/>
      <c r="T28" s="373"/>
      <c r="U28" s="373"/>
      <c r="V28" s="374"/>
      <c r="W28" s="462"/>
      <c r="X28" s="399"/>
      <c r="Y28" s="400"/>
      <c r="Z28" s="375" t="s">
        <v>187</v>
      </c>
      <c r="AA28" s="376"/>
      <c r="AB28" s="376"/>
      <c r="AC28" s="376"/>
      <c r="AD28" s="376"/>
      <c r="AE28" s="376"/>
      <c r="AF28" s="376"/>
      <c r="AG28" s="377"/>
      <c r="AH28" s="372" t="s">
        <v>141</v>
      </c>
      <c r="AI28" s="373"/>
      <c r="AJ28" s="373"/>
      <c r="AK28" s="373"/>
      <c r="AL28" s="374"/>
      <c r="AM28" s="372" t="s">
        <v>133</v>
      </c>
      <c r="AN28" s="373"/>
      <c r="AO28" s="373"/>
      <c r="AP28" s="373"/>
      <c r="AQ28" s="373"/>
      <c r="AR28" s="374"/>
      <c r="AS28" s="372" t="s">
        <v>133</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1174304</v>
      </c>
      <c r="BO28" s="449"/>
      <c r="BP28" s="449"/>
      <c r="BQ28" s="449"/>
      <c r="BR28" s="449"/>
      <c r="BS28" s="449"/>
      <c r="BT28" s="449"/>
      <c r="BU28" s="450"/>
      <c r="BV28" s="448">
        <v>1014285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10</v>
      </c>
      <c r="M29" s="373"/>
      <c r="N29" s="373"/>
      <c r="O29" s="373"/>
      <c r="P29" s="374"/>
      <c r="Q29" s="372">
        <v>2700</v>
      </c>
      <c r="R29" s="373"/>
      <c r="S29" s="373"/>
      <c r="T29" s="373"/>
      <c r="U29" s="373"/>
      <c r="V29" s="374"/>
      <c r="W29" s="463"/>
      <c r="X29" s="464"/>
      <c r="Y29" s="465"/>
      <c r="Z29" s="375" t="s">
        <v>190</v>
      </c>
      <c r="AA29" s="376"/>
      <c r="AB29" s="376"/>
      <c r="AC29" s="376"/>
      <c r="AD29" s="376"/>
      <c r="AE29" s="376"/>
      <c r="AF29" s="376"/>
      <c r="AG29" s="377"/>
      <c r="AH29" s="372">
        <v>211</v>
      </c>
      <c r="AI29" s="373"/>
      <c r="AJ29" s="373"/>
      <c r="AK29" s="373"/>
      <c r="AL29" s="374"/>
      <c r="AM29" s="372">
        <v>626459</v>
      </c>
      <c r="AN29" s="373"/>
      <c r="AO29" s="373"/>
      <c r="AP29" s="373"/>
      <c r="AQ29" s="373"/>
      <c r="AR29" s="374"/>
      <c r="AS29" s="372">
        <v>2969</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351487</v>
      </c>
      <c r="BO29" s="420"/>
      <c r="BP29" s="420"/>
      <c r="BQ29" s="420"/>
      <c r="BR29" s="420"/>
      <c r="BS29" s="420"/>
      <c r="BT29" s="420"/>
      <c r="BU29" s="421"/>
      <c r="BV29" s="419">
        <v>361484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95.5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936933</v>
      </c>
      <c r="BO30" s="454"/>
      <c r="BP30" s="454"/>
      <c r="BQ30" s="454"/>
      <c r="BR30" s="454"/>
      <c r="BS30" s="454"/>
      <c r="BT30" s="454"/>
      <c r="BU30" s="455"/>
      <c r="BV30" s="453">
        <v>859301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199</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土佐清水市水道事業会計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再生可能エネルギー事業特別会計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幡多広域市町村圏事務組合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土佐清水食品株式会社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幡多広域市町村圏事務組合　ふるさと特別会計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幡多広域市町村圏事務組合　滞納整理事業特別会計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特別養護老人ホームしおさい特別会計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こうち人づくり広域連合　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高知県市町村総合事務組合　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高知県市町村総合事務組合　交通災害共済事業特別会計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高知県後期高齢者医療広域連合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高知県後期高齢者医療広域連合　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NoWddoxOSaxDGMpQBa3GsGlb1re/fTQ3sXOBZJB+IOBXMpWqvIkaquxyiiyh5J/QSSXMYqb1Z1H6TprhPnKvw==" saltValue="0W2+J9HtNB2hFm1XPhcR/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2" t="s">
        <v>572</v>
      </c>
      <c r="D34" s="1152"/>
      <c r="E34" s="1153"/>
      <c r="F34" s="32">
        <v>7.39</v>
      </c>
      <c r="G34" s="33">
        <v>9.52</v>
      </c>
      <c r="H34" s="33">
        <v>8.2200000000000006</v>
      </c>
      <c r="I34" s="33">
        <v>7.82</v>
      </c>
      <c r="J34" s="34">
        <v>8.1199999999999992</v>
      </c>
      <c r="K34" s="22"/>
      <c r="L34" s="22"/>
      <c r="M34" s="22"/>
      <c r="N34" s="22"/>
      <c r="O34" s="22"/>
      <c r="P34" s="22"/>
    </row>
    <row r="35" spans="1:16" ht="39" customHeight="1" x14ac:dyDescent="0.15">
      <c r="A35" s="22"/>
      <c r="B35" s="35"/>
      <c r="C35" s="1146" t="s">
        <v>573</v>
      </c>
      <c r="D35" s="1147"/>
      <c r="E35" s="1148"/>
      <c r="F35" s="36">
        <v>1.79</v>
      </c>
      <c r="G35" s="37">
        <v>2.19</v>
      </c>
      <c r="H35" s="37">
        <v>2.85</v>
      </c>
      <c r="I35" s="37">
        <v>5.48</v>
      </c>
      <c r="J35" s="38">
        <v>4.55</v>
      </c>
      <c r="K35" s="22"/>
      <c r="L35" s="22"/>
      <c r="M35" s="22"/>
      <c r="N35" s="22"/>
      <c r="O35" s="22"/>
      <c r="P35" s="22"/>
    </row>
    <row r="36" spans="1:16" ht="39" customHeight="1" x14ac:dyDescent="0.15">
      <c r="A36" s="22"/>
      <c r="B36" s="35"/>
      <c r="C36" s="1146" t="s">
        <v>574</v>
      </c>
      <c r="D36" s="1147"/>
      <c r="E36" s="1148"/>
      <c r="F36" s="36">
        <v>1</v>
      </c>
      <c r="G36" s="37">
        <v>2.02</v>
      </c>
      <c r="H36" s="37">
        <v>1.1299999999999999</v>
      </c>
      <c r="I36" s="37">
        <v>1.82</v>
      </c>
      <c r="J36" s="38">
        <v>3.6</v>
      </c>
      <c r="K36" s="22"/>
      <c r="L36" s="22"/>
      <c r="M36" s="22"/>
      <c r="N36" s="22"/>
      <c r="O36" s="22"/>
      <c r="P36" s="22"/>
    </row>
    <row r="37" spans="1:16" ht="39" customHeight="1" x14ac:dyDescent="0.15">
      <c r="A37" s="22"/>
      <c r="B37" s="35"/>
      <c r="C37" s="1146" t="s">
        <v>575</v>
      </c>
      <c r="D37" s="1147"/>
      <c r="E37" s="1148"/>
      <c r="F37" s="36">
        <v>0.05</v>
      </c>
      <c r="G37" s="37" t="s">
        <v>576</v>
      </c>
      <c r="H37" s="37">
        <v>0.12</v>
      </c>
      <c r="I37" s="37">
        <v>0.72</v>
      </c>
      <c r="J37" s="38">
        <v>1.53</v>
      </c>
      <c r="K37" s="22"/>
      <c r="L37" s="22"/>
      <c r="M37" s="22"/>
      <c r="N37" s="22"/>
      <c r="O37" s="22"/>
      <c r="P37" s="22"/>
    </row>
    <row r="38" spans="1:16" ht="39" customHeight="1" x14ac:dyDescent="0.15">
      <c r="A38" s="22"/>
      <c r="B38" s="35"/>
      <c r="C38" s="1146" t="s">
        <v>577</v>
      </c>
      <c r="D38" s="1147"/>
      <c r="E38" s="1148"/>
      <c r="F38" s="36">
        <v>0.22</v>
      </c>
      <c r="G38" s="37">
        <v>0.23</v>
      </c>
      <c r="H38" s="37">
        <v>0.38</v>
      </c>
      <c r="I38" s="37">
        <v>0.23</v>
      </c>
      <c r="J38" s="38">
        <v>0.13</v>
      </c>
      <c r="K38" s="22"/>
      <c r="L38" s="22"/>
      <c r="M38" s="22"/>
      <c r="N38" s="22"/>
      <c r="O38" s="22"/>
      <c r="P38" s="22"/>
    </row>
    <row r="39" spans="1:16" ht="39" customHeight="1" x14ac:dyDescent="0.15">
      <c r="A39" s="22"/>
      <c r="B39" s="35"/>
      <c r="C39" s="1146" t="s">
        <v>578</v>
      </c>
      <c r="D39" s="1147"/>
      <c r="E39" s="1148"/>
      <c r="F39" s="36">
        <v>0.12</v>
      </c>
      <c r="G39" s="37">
        <v>0.14000000000000001</v>
      </c>
      <c r="H39" s="37">
        <v>0.1</v>
      </c>
      <c r="I39" s="37">
        <v>0.1</v>
      </c>
      <c r="J39" s="38">
        <v>0.11</v>
      </c>
      <c r="K39" s="22"/>
      <c r="L39" s="22"/>
      <c r="M39" s="22"/>
      <c r="N39" s="22"/>
      <c r="O39" s="22"/>
      <c r="P39" s="22"/>
    </row>
    <row r="40" spans="1:16" ht="39" customHeight="1" x14ac:dyDescent="0.15">
      <c r="A40" s="22"/>
      <c r="B40" s="35"/>
      <c r="C40" s="1146" t="s">
        <v>579</v>
      </c>
      <c r="D40" s="1147"/>
      <c r="E40" s="1148"/>
      <c r="F40" s="36" t="s">
        <v>523</v>
      </c>
      <c r="G40" s="37" t="s">
        <v>523</v>
      </c>
      <c r="H40" s="37">
        <v>0</v>
      </c>
      <c r="I40" s="37">
        <v>0</v>
      </c>
      <c r="J40" s="38">
        <v>0</v>
      </c>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580</v>
      </c>
      <c r="D42" s="1147"/>
      <c r="E42" s="1148"/>
      <c r="F42" s="36" t="s">
        <v>523</v>
      </c>
      <c r="G42" s="37" t="s">
        <v>523</v>
      </c>
      <c r="H42" s="37" t="s">
        <v>523</v>
      </c>
      <c r="I42" s="37" t="s">
        <v>523</v>
      </c>
      <c r="J42" s="38" t="s">
        <v>523</v>
      </c>
      <c r="K42" s="22"/>
      <c r="L42" s="22"/>
      <c r="M42" s="22"/>
      <c r="N42" s="22"/>
      <c r="O42" s="22"/>
      <c r="P42" s="22"/>
    </row>
    <row r="43" spans="1:16" ht="39" customHeight="1" thickBot="1" x14ac:dyDescent="0.2">
      <c r="A43" s="22"/>
      <c r="B43" s="40"/>
      <c r="C43" s="1149" t="s">
        <v>581</v>
      </c>
      <c r="D43" s="1150"/>
      <c r="E43" s="1151"/>
      <c r="F43" s="41">
        <v>0.05</v>
      </c>
      <c r="G43" s="42">
        <v>0.14000000000000001</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jnwcqsV3Uot8lXKf2eKJDQ6zzDR1QlxzBLi0XsySEj2t+ZiwZTOEaPTQ46uUocg+Y+vt07TmIo0VRgQDESaWQ==" saltValue="ugoOyX4XOjSXn04FRLw/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1616</v>
      </c>
      <c r="L45" s="60">
        <v>1673</v>
      </c>
      <c r="M45" s="60">
        <v>1639</v>
      </c>
      <c r="N45" s="60">
        <v>1625</v>
      </c>
      <c r="O45" s="61">
        <v>1692</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523</v>
      </c>
      <c r="L46" s="64" t="s">
        <v>523</v>
      </c>
      <c r="M46" s="64" t="s">
        <v>523</v>
      </c>
      <c r="N46" s="64" t="s">
        <v>523</v>
      </c>
      <c r="O46" s="65" t="s">
        <v>523</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523</v>
      </c>
      <c r="L47" s="64" t="s">
        <v>523</v>
      </c>
      <c r="M47" s="64" t="s">
        <v>523</v>
      </c>
      <c r="N47" s="64" t="s">
        <v>523</v>
      </c>
      <c r="O47" s="65" t="s">
        <v>523</v>
      </c>
      <c r="P47" s="48"/>
      <c r="Q47" s="48"/>
      <c r="R47" s="48"/>
      <c r="S47" s="48"/>
      <c r="T47" s="48"/>
      <c r="U47" s="48"/>
    </row>
    <row r="48" spans="1:21" ht="30.75" customHeight="1" x14ac:dyDescent="0.15">
      <c r="A48" s="48"/>
      <c r="B48" s="1179"/>
      <c r="C48" s="1180"/>
      <c r="D48" s="62"/>
      <c r="E48" s="1156" t="s">
        <v>15</v>
      </c>
      <c r="F48" s="1156"/>
      <c r="G48" s="1156"/>
      <c r="H48" s="1156"/>
      <c r="I48" s="1156"/>
      <c r="J48" s="1157"/>
      <c r="K48" s="63">
        <v>25</v>
      </c>
      <c r="L48" s="64">
        <v>27</v>
      </c>
      <c r="M48" s="64">
        <v>32</v>
      </c>
      <c r="N48" s="64">
        <v>36</v>
      </c>
      <c r="O48" s="65">
        <v>46</v>
      </c>
      <c r="P48" s="48"/>
      <c r="Q48" s="48"/>
      <c r="R48" s="48"/>
      <c r="S48" s="48"/>
      <c r="T48" s="48"/>
      <c r="U48" s="48"/>
    </row>
    <row r="49" spans="1:21" ht="30.75" customHeight="1" x14ac:dyDescent="0.15">
      <c r="A49" s="48"/>
      <c r="B49" s="1179"/>
      <c r="C49" s="1180"/>
      <c r="D49" s="62"/>
      <c r="E49" s="1156" t="s">
        <v>16</v>
      </c>
      <c r="F49" s="1156"/>
      <c r="G49" s="1156"/>
      <c r="H49" s="1156"/>
      <c r="I49" s="1156"/>
      <c r="J49" s="1157"/>
      <c r="K49" s="63">
        <v>17</v>
      </c>
      <c r="L49" s="64">
        <v>17</v>
      </c>
      <c r="M49" s="64">
        <v>17</v>
      </c>
      <c r="N49" s="64">
        <v>18</v>
      </c>
      <c r="O49" s="65">
        <v>11</v>
      </c>
      <c r="P49" s="48"/>
      <c r="Q49" s="48"/>
      <c r="R49" s="48"/>
      <c r="S49" s="48"/>
      <c r="T49" s="48"/>
      <c r="U49" s="48"/>
    </row>
    <row r="50" spans="1:21" ht="30.75" customHeight="1" x14ac:dyDescent="0.15">
      <c r="A50" s="48"/>
      <c r="B50" s="1179"/>
      <c r="C50" s="1180"/>
      <c r="D50" s="62"/>
      <c r="E50" s="1156" t="s">
        <v>17</v>
      </c>
      <c r="F50" s="1156"/>
      <c r="G50" s="1156"/>
      <c r="H50" s="1156"/>
      <c r="I50" s="1156"/>
      <c r="J50" s="1157"/>
      <c r="K50" s="63" t="s">
        <v>523</v>
      </c>
      <c r="L50" s="64" t="s">
        <v>523</v>
      </c>
      <c r="M50" s="64" t="s">
        <v>523</v>
      </c>
      <c r="N50" s="64" t="s">
        <v>523</v>
      </c>
      <c r="O50" s="65" t="s">
        <v>523</v>
      </c>
      <c r="P50" s="48"/>
      <c r="Q50" s="48"/>
      <c r="R50" s="48"/>
      <c r="S50" s="48"/>
      <c r="T50" s="48"/>
      <c r="U50" s="48"/>
    </row>
    <row r="51" spans="1:21" ht="30.75" customHeight="1" x14ac:dyDescent="0.15">
      <c r="A51" s="48"/>
      <c r="B51" s="1181"/>
      <c r="C51" s="1182"/>
      <c r="D51" s="66"/>
      <c r="E51" s="1156" t="s">
        <v>18</v>
      </c>
      <c r="F51" s="1156"/>
      <c r="G51" s="1156"/>
      <c r="H51" s="1156"/>
      <c r="I51" s="1156"/>
      <c r="J51" s="1157"/>
      <c r="K51" s="63">
        <v>0</v>
      </c>
      <c r="L51" s="64">
        <v>0</v>
      </c>
      <c r="M51" s="64">
        <v>0</v>
      </c>
      <c r="N51" s="64">
        <v>0</v>
      </c>
      <c r="O51" s="65" t="s">
        <v>523</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879</v>
      </c>
      <c r="L52" s="64">
        <v>890</v>
      </c>
      <c r="M52" s="64">
        <v>897</v>
      </c>
      <c r="N52" s="64">
        <v>970</v>
      </c>
      <c r="O52" s="65">
        <v>984</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779</v>
      </c>
      <c r="L53" s="69">
        <v>827</v>
      </c>
      <c r="M53" s="69">
        <v>791</v>
      </c>
      <c r="N53" s="69">
        <v>709</v>
      </c>
      <c r="O53" s="70">
        <v>765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2" t="s">
        <v>26</v>
      </c>
      <c r="C58" s="1163"/>
      <c r="D58" s="1168" t="s">
        <v>27</v>
      </c>
      <c r="E58" s="1169"/>
      <c r="F58" s="1169"/>
      <c r="G58" s="1169"/>
      <c r="H58" s="1169"/>
      <c r="I58" s="1169"/>
      <c r="J58" s="1170"/>
      <c r="K58" s="83"/>
      <c r="L58" s="84"/>
      <c r="M58" s="84"/>
      <c r="N58" s="84"/>
      <c r="O58" s="85"/>
    </row>
    <row r="59" spans="1:21" ht="31.5" customHeight="1" x14ac:dyDescent="0.15">
      <c r="B59" s="1164"/>
      <c r="C59" s="1165"/>
      <c r="D59" s="1171" t="s">
        <v>28</v>
      </c>
      <c r="E59" s="1172"/>
      <c r="F59" s="1172"/>
      <c r="G59" s="1172"/>
      <c r="H59" s="1172"/>
      <c r="I59" s="1172"/>
      <c r="J59" s="1173"/>
      <c r="K59" s="86"/>
      <c r="L59" s="87"/>
      <c r="M59" s="87"/>
      <c r="N59" s="87"/>
      <c r="O59" s="88"/>
    </row>
    <row r="60" spans="1:21" ht="31.5" customHeight="1" thickBot="1" x14ac:dyDescent="0.2">
      <c r="B60" s="1166"/>
      <c r="C60" s="1167"/>
      <c r="D60" s="1174" t="s">
        <v>29</v>
      </c>
      <c r="E60" s="1175"/>
      <c r="F60" s="1175"/>
      <c r="G60" s="1175"/>
      <c r="H60" s="1175"/>
      <c r="I60" s="1175"/>
      <c r="J60" s="1176"/>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X75+pLENoEnWU7IoWOs+pYHeF30IldkUrdK9L81AHCrWsz8qMhMyvDoonpneRFjK5bO4NmmwWivLHE+ceOmBQ==" saltValue="JjaxEd0MnQb4oCsYzQ+VU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5"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7" t="s">
        <v>32</v>
      </c>
      <c r="C41" s="1198"/>
      <c r="D41" s="105"/>
      <c r="E41" s="1199" t="s">
        <v>33</v>
      </c>
      <c r="F41" s="1199"/>
      <c r="G41" s="1199"/>
      <c r="H41" s="1200"/>
      <c r="I41" s="355">
        <v>15909</v>
      </c>
      <c r="J41" s="356">
        <v>15369</v>
      </c>
      <c r="K41" s="356">
        <v>15348</v>
      </c>
      <c r="L41" s="356">
        <v>15228</v>
      </c>
      <c r="M41" s="357">
        <v>14427</v>
      </c>
    </row>
    <row r="42" spans="2:13" ht="27.75" customHeight="1" x14ac:dyDescent="0.15">
      <c r="B42" s="1187"/>
      <c r="C42" s="1188"/>
      <c r="D42" s="106"/>
      <c r="E42" s="1191" t="s">
        <v>34</v>
      </c>
      <c r="F42" s="1191"/>
      <c r="G42" s="1191"/>
      <c r="H42" s="1192"/>
      <c r="I42" s="358" t="s">
        <v>523</v>
      </c>
      <c r="J42" s="359" t="s">
        <v>523</v>
      </c>
      <c r="K42" s="359" t="s">
        <v>523</v>
      </c>
      <c r="L42" s="359" t="s">
        <v>523</v>
      </c>
      <c r="M42" s="360" t="s">
        <v>523</v>
      </c>
    </row>
    <row r="43" spans="2:13" ht="27.75" customHeight="1" x14ac:dyDescent="0.15">
      <c r="B43" s="1187"/>
      <c r="C43" s="1188"/>
      <c r="D43" s="106"/>
      <c r="E43" s="1191" t="s">
        <v>35</v>
      </c>
      <c r="F43" s="1191"/>
      <c r="G43" s="1191"/>
      <c r="H43" s="1192"/>
      <c r="I43" s="358">
        <v>450</v>
      </c>
      <c r="J43" s="359">
        <v>474</v>
      </c>
      <c r="K43" s="359">
        <v>514</v>
      </c>
      <c r="L43" s="359">
        <v>563</v>
      </c>
      <c r="M43" s="360">
        <v>493</v>
      </c>
    </row>
    <row r="44" spans="2:13" ht="27.75" customHeight="1" x14ac:dyDescent="0.15">
      <c r="B44" s="1187"/>
      <c r="C44" s="1188"/>
      <c r="D44" s="106"/>
      <c r="E44" s="1191" t="s">
        <v>36</v>
      </c>
      <c r="F44" s="1191"/>
      <c r="G44" s="1191"/>
      <c r="H44" s="1192"/>
      <c r="I44" s="358">
        <v>68</v>
      </c>
      <c r="J44" s="359">
        <v>51</v>
      </c>
      <c r="K44" s="359">
        <v>35</v>
      </c>
      <c r="L44" s="359">
        <v>19</v>
      </c>
      <c r="M44" s="360">
        <v>5</v>
      </c>
    </row>
    <row r="45" spans="2:13" ht="27.75" customHeight="1" x14ac:dyDescent="0.15">
      <c r="B45" s="1187"/>
      <c r="C45" s="1188"/>
      <c r="D45" s="106"/>
      <c r="E45" s="1191" t="s">
        <v>37</v>
      </c>
      <c r="F45" s="1191"/>
      <c r="G45" s="1191"/>
      <c r="H45" s="1192"/>
      <c r="I45" s="358">
        <v>1689</v>
      </c>
      <c r="J45" s="359">
        <v>1314</v>
      </c>
      <c r="K45" s="359">
        <v>1240</v>
      </c>
      <c r="L45" s="359">
        <v>1275</v>
      </c>
      <c r="M45" s="360">
        <v>1279</v>
      </c>
    </row>
    <row r="46" spans="2:13" ht="27.75" customHeight="1" x14ac:dyDescent="0.15">
      <c r="B46" s="1187"/>
      <c r="C46" s="1188"/>
      <c r="D46" s="107"/>
      <c r="E46" s="1191" t="s">
        <v>38</v>
      </c>
      <c r="F46" s="1191"/>
      <c r="G46" s="1191"/>
      <c r="H46" s="1192"/>
      <c r="I46" s="358" t="s">
        <v>523</v>
      </c>
      <c r="J46" s="359" t="s">
        <v>523</v>
      </c>
      <c r="K46" s="359" t="s">
        <v>523</v>
      </c>
      <c r="L46" s="359" t="s">
        <v>523</v>
      </c>
      <c r="M46" s="360" t="s">
        <v>523</v>
      </c>
    </row>
    <row r="47" spans="2:13" ht="27.75" customHeight="1" x14ac:dyDescent="0.15">
      <c r="B47" s="1187"/>
      <c r="C47" s="1188"/>
      <c r="D47" s="108"/>
      <c r="E47" s="1201" t="s">
        <v>39</v>
      </c>
      <c r="F47" s="1202"/>
      <c r="G47" s="1202"/>
      <c r="H47" s="1203"/>
      <c r="I47" s="358" t="s">
        <v>523</v>
      </c>
      <c r="J47" s="359" t="s">
        <v>523</v>
      </c>
      <c r="K47" s="359" t="s">
        <v>523</v>
      </c>
      <c r="L47" s="359" t="s">
        <v>523</v>
      </c>
      <c r="M47" s="360" t="s">
        <v>523</v>
      </c>
    </row>
    <row r="48" spans="2:13" ht="27.75" customHeight="1" x14ac:dyDescent="0.15">
      <c r="B48" s="1187"/>
      <c r="C48" s="1188"/>
      <c r="D48" s="106"/>
      <c r="E48" s="1191" t="s">
        <v>40</v>
      </c>
      <c r="F48" s="1191"/>
      <c r="G48" s="1191"/>
      <c r="H48" s="1192"/>
      <c r="I48" s="358" t="s">
        <v>523</v>
      </c>
      <c r="J48" s="359" t="s">
        <v>523</v>
      </c>
      <c r="K48" s="359" t="s">
        <v>523</v>
      </c>
      <c r="L48" s="359" t="s">
        <v>523</v>
      </c>
      <c r="M48" s="360" t="s">
        <v>523</v>
      </c>
    </row>
    <row r="49" spans="2:13" ht="27.75" customHeight="1" x14ac:dyDescent="0.15">
      <c r="B49" s="1189"/>
      <c r="C49" s="1190"/>
      <c r="D49" s="106"/>
      <c r="E49" s="1191" t="s">
        <v>41</v>
      </c>
      <c r="F49" s="1191"/>
      <c r="G49" s="1191"/>
      <c r="H49" s="1192"/>
      <c r="I49" s="358" t="s">
        <v>523</v>
      </c>
      <c r="J49" s="359" t="s">
        <v>523</v>
      </c>
      <c r="K49" s="359" t="s">
        <v>523</v>
      </c>
      <c r="L49" s="359" t="s">
        <v>523</v>
      </c>
      <c r="M49" s="360" t="s">
        <v>523</v>
      </c>
    </row>
    <row r="50" spans="2:13" ht="27.75" customHeight="1" x14ac:dyDescent="0.15">
      <c r="B50" s="1185" t="s">
        <v>42</v>
      </c>
      <c r="C50" s="1186"/>
      <c r="D50" s="109"/>
      <c r="E50" s="1191" t="s">
        <v>43</v>
      </c>
      <c r="F50" s="1191"/>
      <c r="G50" s="1191"/>
      <c r="H50" s="1192"/>
      <c r="I50" s="358">
        <v>2052</v>
      </c>
      <c r="J50" s="359">
        <v>2098</v>
      </c>
      <c r="K50" s="359">
        <v>2160</v>
      </c>
      <c r="L50" s="359">
        <v>2706</v>
      </c>
      <c r="M50" s="360">
        <v>2962</v>
      </c>
    </row>
    <row r="51" spans="2:13" ht="27.75" customHeight="1" x14ac:dyDescent="0.15">
      <c r="B51" s="1187"/>
      <c r="C51" s="1188"/>
      <c r="D51" s="106"/>
      <c r="E51" s="1191" t="s">
        <v>44</v>
      </c>
      <c r="F51" s="1191"/>
      <c r="G51" s="1191"/>
      <c r="H51" s="1192"/>
      <c r="I51" s="358">
        <v>148</v>
      </c>
      <c r="J51" s="359">
        <v>175</v>
      </c>
      <c r="K51" s="359">
        <v>139</v>
      </c>
      <c r="L51" s="359">
        <v>105</v>
      </c>
      <c r="M51" s="360">
        <v>171</v>
      </c>
    </row>
    <row r="52" spans="2:13" ht="27.75" customHeight="1" x14ac:dyDescent="0.15">
      <c r="B52" s="1189"/>
      <c r="C52" s="1190"/>
      <c r="D52" s="106"/>
      <c r="E52" s="1191" t="s">
        <v>45</v>
      </c>
      <c r="F52" s="1191"/>
      <c r="G52" s="1191"/>
      <c r="H52" s="1192"/>
      <c r="I52" s="358">
        <v>10079</v>
      </c>
      <c r="J52" s="359">
        <v>10018</v>
      </c>
      <c r="K52" s="359">
        <v>10377</v>
      </c>
      <c r="L52" s="359">
        <v>10482</v>
      </c>
      <c r="M52" s="360">
        <v>10109</v>
      </c>
    </row>
    <row r="53" spans="2:13" ht="27.75" customHeight="1" thickBot="1" x14ac:dyDescent="0.2">
      <c r="B53" s="1193" t="s">
        <v>46</v>
      </c>
      <c r="C53" s="1194"/>
      <c r="D53" s="110"/>
      <c r="E53" s="1195" t="s">
        <v>47</v>
      </c>
      <c r="F53" s="1195"/>
      <c r="G53" s="1195"/>
      <c r="H53" s="1196"/>
      <c r="I53" s="361">
        <v>5836</v>
      </c>
      <c r="J53" s="362">
        <v>4918</v>
      </c>
      <c r="K53" s="362">
        <v>4461</v>
      </c>
      <c r="L53" s="362">
        <v>3792</v>
      </c>
      <c r="M53" s="363">
        <v>2963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OuSSE8toW0DrZ/orZYUlFJzGXBJ3825ZXD90CFf3h+7EpwYitfBGz4XuQNSBlcdee9pAQyo2KvREyaMyhiAPA==" saltValue="Mt1wF+2kv4W23xa22ThH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8" sqref="G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2" t="s">
        <v>50</v>
      </c>
      <c r="D55" s="1212"/>
      <c r="E55" s="1213"/>
      <c r="F55" s="122">
        <v>934</v>
      </c>
      <c r="G55" s="122">
        <v>1014</v>
      </c>
      <c r="H55" s="123">
        <v>1174</v>
      </c>
    </row>
    <row r="56" spans="2:8" ht="52.5" customHeight="1" x14ac:dyDescent="0.15">
      <c r="B56" s="124"/>
      <c r="C56" s="1214" t="s">
        <v>51</v>
      </c>
      <c r="D56" s="1214"/>
      <c r="E56" s="1215"/>
      <c r="F56" s="125">
        <v>161</v>
      </c>
      <c r="G56" s="125">
        <v>361</v>
      </c>
      <c r="H56" s="126">
        <v>351</v>
      </c>
    </row>
    <row r="57" spans="2:8" ht="53.25" customHeight="1" x14ac:dyDescent="0.15">
      <c r="B57" s="124"/>
      <c r="C57" s="1216" t="s">
        <v>52</v>
      </c>
      <c r="D57" s="1216"/>
      <c r="E57" s="1217"/>
      <c r="F57" s="127">
        <v>656</v>
      </c>
      <c r="G57" s="127">
        <v>859</v>
      </c>
      <c r="H57" s="128">
        <v>937</v>
      </c>
    </row>
    <row r="58" spans="2:8" ht="45.75" customHeight="1" x14ac:dyDescent="0.15">
      <c r="B58" s="129"/>
      <c r="C58" s="1204" t="s">
        <v>598</v>
      </c>
      <c r="D58" s="1205"/>
      <c r="E58" s="1206"/>
      <c r="F58" s="130">
        <v>265</v>
      </c>
      <c r="G58" s="130">
        <v>471</v>
      </c>
      <c r="H58" s="131">
        <v>546</v>
      </c>
    </row>
    <row r="59" spans="2:8" ht="45.75" customHeight="1" x14ac:dyDescent="0.15">
      <c r="B59" s="129"/>
      <c r="C59" s="1204" t="s">
        <v>599</v>
      </c>
      <c r="D59" s="1205"/>
      <c r="E59" s="1206"/>
      <c r="F59" s="130">
        <v>172</v>
      </c>
      <c r="G59" s="130">
        <v>172</v>
      </c>
      <c r="H59" s="131">
        <v>172</v>
      </c>
    </row>
    <row r="60" spans="2:8" ht="45.75" customHeight="1" x14ac:dyDescent="0.15">
      <c r="B60" s="129"/>
      <c r="C60" s="1204" t="s">
        <v>600</v>
      </c>
      <c r="D60" s="1205"/>
      <c r="E60" s="1206"/>
      <c r="F60" s="130">
        <v>121</v>
      </c>
      <c r="G60" s="130">
        <v>121</v>
      </c>
      <c r="H60" s="131">
        <v>121</v>
      </c>
    </row>
    <row r="61" spans="2:8" ht="45.75" customHeight="1" x14ac:dyDescent="0.15">
      <c r="B61" s="129"/>
      <c r="C61" s="1204" t="s">
        <v>601</v>
      </c>
      <c r="D61" s="1205"/>
      <c r="E61" s="1206"/>
      <c r="F61" s="130">
        <v>50</v>
      </c>
      <c r="G61" s="130">
        <v>50</v>
      </c>
      <c r="H61" s="131">
        <v>50</v>
      </c>
    </row>
    <row r="62" spans="2:8" ht="45.75" customHeight="1" thickBot="1" x14ac:dyDescent="0.2">
      <c r="B62" s="132"/>
      <c r="C62" s="1207" t="s">
        <v>602</v>
      </c>
      <c r="D62" s="1208"/>
      <c r="E62" s="1209"/>
      <c r="F62" s="133">
        <v>17</v>
      </c>
      <c r="G62" s="133">
        <v>21</v>
      </c>
      <c r="H62" s="134">
        <v>27</v>
      </c>
    </row>
    <row r="63" spans="2:8" ht="52.5" customHeight="1" thickBot="1" x14ac:dyDescent="0.2">
      <c r="B63" s="135"/>
      <c r="C63" s="1210" t="s">
        <v>53</v>
      </c>
      <c r="D63" s="1210"/>
      <c r="E63" s="1211"/>
      <c r="F63" s="136">
        <v>1752</v>
      </c>
      <c r="G63" s="136">
        <v>2235</v>
      </c>
      <c r="H63" s="137">
        <v>2463</v>
      </c>
    </row>
    <row r="64" spans="2:8" x14ac:dyDescent="0.15"/>
  </sheetData>
  <sheetProtection algorithmName="SHA-512" hashValue="2R36l8b1IzVjMPLUND++SEhl20lijCzF/O30poDVP++VgwXNylBM+hJlb19mOnbtqO+WbVB4S+bB5kCtas0+0A==" saltValue="LLxeVigMr16IL0cd458e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160207</v>
      </c>
      <c r="E3" s="156"/>
      <c r="F3" s="157">
        <v>85173</v>
      </c>
      <c r="G3" s="158"/>
      <c r="H3" s="159"/>
    </row>
    <row r="4" spans="1:8" x14ac:dyDescent="0.15">
      <c r="A4" s="160"/>
      <c r="B4" s="161"/>
      <c r="C4" s="162"/>
      <c r="D4" s="163">
        <v>120265</v>
      </c>
      <c r="E4" s="164"/>
      <c r="F4" s="165">
        <v>43913</v>
      </c>
      <c r="G4" s="166"/>
      <c r="H4" s="167"/>
    </row>
    <row r="5" spans="1:8" x14ac:dyDescent="0.15">
      <c r="A5" s="148" t="s">
        <v>557</v>
      </c>
      <c r="B5" s="153"/>
      <c r="C5" s="154"/>
      <c r="D5" s="155">
        <v>103202</v>
      </c>
      <c r="E5" s="156"/>
      <c r="F5" s="157">
        <v>94081</v>
      </c>
      <c r="G5" s="158"/>
      <c r="H5" s="159"/>
    </row>
    <row r="6" spans="1:8" x14ac:dyDescent="0.15">
      <c r="A6" s="160"/>
      <c r="B6" s="161"/>
      <c r="C6" s="162"/>
      <c r="D6" s="163">
        <v>53618</v>
      </c>
      <c r="E6" s="164"/>
      <c r="F6" s="165">
        <v>48949</v>
      </c>
      <c r="G6" s="166"/>
      <c r="H6" s="167"/>
    </row>
    <row r="7" spans="1:8" x14ac:dyDescent="0.15">
      <c r="A7" s="148" t="s">
        <v>558</v>
      </c>
      <c r="B7" s="153"/>
      <c r="C7" s="154"/>
      <c r="D7" s="155">
        <v>190923</v>
      </c>
      <c r="E7" s="156"/>
      <c r="F7" s="157">
        <v>92632</v>
      </c>
      <c r="G7" s="158"/>
      <c r="H7" s="159"/>
    </row>
    <row r="8" spans="1:8" x14ac:dyDescent="0.15">
      <c r="A8" s="160"/>
      <c r="B8" s="161"/>
      <c r="C8" s="162"/>
      <c r="D8" s="163">
        <v>76610</v>
      </c>
      <c r="E8" s="164"/>
      <c r="F8" s="165">
        <v>47978</v>
      </c>
      <c r="G8" s="166"/>
      <c r="H8" s="167"/>
    </row>
    <row r="9" spans="1:8" x14ac:dyDescent="0.15">
      <c r="A9" s="148" t="s">
        <v>559</v>
      </c>
      <c r="B9" s="153"/>
      <c r="C9" s="154"/>
      <c r="D9" s="155">
        <v>188399</v>
      </c>
      <c r="E9" s="156"/>
      <c r="F9" s="157">
        <v>96469</v>
      </c>
      <c r="G9" s="158"/>
      <c r="H9" s="159"/>
    </row>
    <row r="10" spans="1:8" x14ac:dyDescent="0.15">
      <c r="A10" s="160"/>
      <c r="B10" s="161"/>
      <c r="C10" s="162"/>
      <c r="D10" s="163">
        <v>87631</v>
      </c>
      <c r="E10" s="164"/>
      <c r="F10" s="165">
        <v>49775</v>
      </c>
      <c r="G10" s="166"/>
      <c r="H10" s="167"/>
    </row>
    <row r="11" spans="1:8" x14ac:dyDescent="0.15">
      <c r="A11" s="148" t="s">
        <v>560</v>
      </c>
      <c r="B11" s="153"/>
      <c r="C11" s="154"/>
      <c r="D11" s="155">
        <v>127410</v>
      </c>
      <c r="E11" s="156"/>
      <c r="F11" s="157">
        <v>85743</v>
      </c>
      <c r="G11" s="158"/>
      <c r="H11" s="159"/>
    </row>
    <row r="12" spans="1:8" x14ac:dyDescent="0.15">
      <c r="A12" s="160"/>
      <c r="B12" s="161"/>
      <c r="C12" s="168"/>
      <c r="D12" s="163">
        <v>30818</v>
      </c>
      <c r="E12" s="164"/>
      <c r="F12" s="165">
        <v>45231</v>
      </c>
      <c r="G12" s="166"/>
      <c r="H12" s="167"/>
    </row>
    <row r="13" spans="1:8" x14ac:dyDescent="0.15">
      <c r="A13" s="148"/>
      <c r="B13" s="153"/>
      <c r="C13" s="169"/>
      <c r="D13" s="170">
        <v>154028</v>
      </c>
      <c r="E13" s="171"/>
      <c r="F13" s="172">
        <v>90820</v>
      </c>
      <c r="G13" s="173"/>
      <c r="H13" s="159"/>
    </row>
    <row r="14" spans="1:8" x14ac:dyDescent="0.15">
      <c r="A14" s="160"/>
      <c r="B14" s="161"/>
      <c r="C14" s="162"/>
      <c r="D14" s="163">
        <v>73788</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1.79</v>
      </c>
      <c r="C19" s="174">
        <f>ROUND(VALUE(SUBSTITUTE(実質収支比率等に係る経年分析!G$48,"▲","-")),2)</f>
        <v>2.2000000000000002</v>
      </c>
      <c r="D19" s="174">
        <f>ROUND(VALUE(SUBSTITUTE(実質収支比率等に係る経年分析!H$48,"▲","-")),2)</f>
        <v>2.86</v>
      </c>
      <c r="E19" s="174">
        <f>ROUND(VALUE(SUBSTITUTE(実質収支比率等に係る経年分析!I$48,"▲","-")),2)</f>
        <v>5.49</v>
      </c>
      <c r="F19" s="174">
        <f>ROUND(VALUE(SUBSTITUTE(実質収支比率等に係る経年分析!J$48,"▲","-")),2)</f>
        <v>4.5599999999999996</v>
      </c>
    </row>
    <row r="20" spans="1:11" x14ac:dyDescent="0.15">
      <c r="A20" s="174" t="s">
        <v>57</v>
      </c>
      <c r="B20" s="174">
        <f>ROUND(VALUE(SUBSTITUTE(実質収支比率等に係る経年分析!F$47,"▲","-")),2)</f>
        <v>18.100000000000001</v>
      </c>
      <c r="C20" s="174">
        <f>ROUND(VALUE(SUBSTITUTE(実質収支比率等に係る経年分析!G$47,"▲","-")),2)</f>
        <v>17.14</v>
      </c>
      <c r="D20" s="174">
        <f>ROUND(VALUE(SUBSTITUTE(実質収支比率等に係る経年分析!H$47,"▲","-")),2)</f>
        <v>17.68</v>
      </c>
      <c r="E20" s="174">
        <f>ROUND(VALUE(SUBSTITUTE(実質収支比率等に係る経年分析!I$47,"▲","-")),2)</f>
        <v>17.91</v>
      </c>
      <c r="F20" s="174">
        <f>ROUND(VALUE(SUBSTITUTE(実質収支比率等に係る経年分析!J$47,"▲","-")),2)</f>
        <v>21.56</v>
      </c>
    </row>
    <row r="21" spans="1:11" x14ac:dyDescent="0.15">
      <c r="A21" s="174" t="s">
        <v>58</v>
      </c>
      <c r="B21" s="174">
        <f>IF(ISNUMBER(VALUE(SUBSTITUTE(実質収支比率等に係る経年分析!F$49,"▲","-"))),ROUND(VALUE(SUBSTITUTE(実質収支比率等に係る経年分析!F$49,"▲","-")),2),NA())</f>
        <v>-2.2000000000000002</v>
      </c>
      <c r="C21" s="174">
        <f>IF(ISNUMBER(VALUE(SUBSTITUTE(実質収支比率等に係る経年分析!G$49,"▲","-"))),ROUND(VALUE(SUBSTITUTE(実質収支比率等に係る経年分析!G$49,"▲","-")),2),NA())</f>
        <v>-0.44</v>
      </c>
      <c r="D21" s="174">
        <f>IF(ISNUMBER(VALUE(SUBSTITUTE(実質収支比率等に係る経年分析!H$49,"▲","-"))),ROUND(VALUE(SUBSTITUTE(実質収支比率等に係る経年分析!H$49,"▲","-")),2),NA())</f>
        <v>1.81</v>
      </c>
      <c r="E21" s="174">
        <f>IF(ISNUMBER(VALUE(SUBSTITUTE(実質収支比率等に係る経年分析!I$49,"▲","-"))),ROUND(VALUE(SUBSTITUTE(実質収支比率等に係る経年分析!I$49,"▲","-")),2),NA())</f>
        <v>4.24</v>
      </c>
      <c r="F21" s="174">
        <f>IF(ISNUMBER(VALUE(SUBSTITUTE(実質収支比率等に係る経年分析!J$49,"▲","-"))),ROUND(VALUE(SUBSTITUTE(実質収支比率等に係る経年分析!J$49,"▲","-")),2),NA())</f>
        <v>1.79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0.14000000000000001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特別養護老人ホームしおさい特別会計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15">
      <c r="A32" s="175" t="str">
        <f>IF(連結実質赤字比率に係る赤字・黒字の構成分析!C$38="",NA(),連結実質赤字比率に係る赤字・黒字の構成分析!C$38)</f>
        <v>再生可能エネルギー事業特別会計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0.05</v>
      </c>
      <c r="D33" s="175">
        <f>IF(ROUND(VALUE(SUBSTITUTE(連結実質赤字比率に係る赤字・黒字の構成分析!G$37,"▲", "-")), 2) &lt; 0, ABS(ROUND(VALUE(SUBSTITUTE(連結実質赤字比率に係る赤字・黒字の構成分析!G$37,"▲", "-")), 2)), NA())</f>
        <v>0.78</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1.53</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1.1299999999999999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2.85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4.55</v>
      </c>
    </row>
    <row r="36" spans="1:16" x14ac:dyDescent="0.15">
      <c r="A36" s="175" t="str">
        <f>IF(連結実質赤字比率に係る赤字・黒字の構成分析!C$34="",NA(),連結実質赤字比率に係る赤字・黒字の構成分析!C$34)</f>
        <v>土佐清水市水道事業会計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7.39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9.52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8.2200000000000006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8.1199999999999992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879</v>
      </c>
      <c r="E42" s="176"/>
      <c r="F42" s="176"/>
      <c r="G42" s="176">
        <f>'実質公債費比率（分子）の構造'!L$52</f>
        <v>890</v>
      </c>
      <c r="H42" s="176"/>
      <c r="I42" s="176"/>
      <c r="J42" s="176">
        <f>'実質公債費比率（分子）の構造'!M$52</f>
        <v>897</v>
      </c>
      <c r="K42" s="176"/>
      <c r="L42" s="176"/>
      <c r="M42" s="176">
        <f>'実質公債費比率（分子）の構造'!N$52</f>
        <v>970</v>
      </c>
      <c r="N42" s="176"/>
      <c r="O42" s="176"/>
      <c r="P42" s="176">
        <f>'実質公債費比率（分子）の構造'!O$52</f>
        <v>984</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17</v>
      </c>
      <c r="C45" s="176"/>
      <c r="D45" s="176"/>
      <c r="E45" s="176">
        <f>'実質公債費比率（分子）の構造'!L$49</f>
        <v>17</v>
      </c>
      <c r="F45" s="176"/>
      <c r="G45" s="176"/>
      <c r="H45" s="176">
        <f>'実質公債費比率（分子）の構造'!M$49</f>
        <v>17</v>
      </c>
      <c r="I45" s="176"/>
      <c r="J45" s="176"/>
      <c r="K45" s="176">
        <f>'実質公債費比率（分子）の構造'!N$49</f>
        <v>18</v>
      </c>
      <c r="L45" s="176"/>
      <c r="M45" s="176"/>
      <c r="N45" s="176">
        <f>'実質公債費比率（分子）の構造'!O$49</f>
        <v>11</v>
      </c>
      <c r="O45" s="176"/>
      <c r="P45" s="176"/>
    </row>
    <row r="46" spans="1:16" x14ac:dyDescent="0.15">
      <c r="A46" s="176" t="s">
        <v>69</v>
      </c>
      <c r="B46" s="176">
        <f>'実質公債費比率（分子）の構造'!K$48</f>
        <v>25</v>
      </c>
      <c r="C46" s="176"/>
      <c r="D46" s="176"/>
      <c r="E46" s="176">
        <f>'実質公債費比率（分子）の構造'!L$48</f>
        <v>27</v>
      </c>
      <c r="F46" s="176"/>
      <c r="G46" s="176"/>
      <c r="H46" s="176">
        <f>'実質公債費比率（分子）の構造'!M$48</f>
        <v>32</v>
      </c>
      <c r="I46" s="176"/>
      <c r="J46" s="176"/>
      <c r="K46" s="176">
        <f>'実質公債費比率（分子）の構造'!N$48</f>
        <v>36</v>
      </c>
      <c r="L46" s="176"/>
      <c r="M46" s="176"/>
      <c r="N46" s="176">
        <f>'実質公債費比率（分子）の構造'!O$48</f>
        <v>46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1616</v>
      </c>
      <c r="C49" s="176"/>
      <c r="D49" s="176"/>
      <c r="E49" s="176">
        <f>'実質公債費比率（分子）の構造'!L$45</f>
        <v>1673</v>
      </c>
      <c r="F49" s="176"/>
      <c r="G49" s="176"/>
      <c r="H49" s="176">
        <f>'実質公債費比率（分子）の構造'!M$45</f>
        <v>1639</v>
      </c>
      <c r="I49" s="176"/>
      <c r="J49" s="176"/>
      <c r="K49" s="176">
        <f>'実質公債費比率（分子）の構造'!N$45</f>
        <v>1625</v>
      </c>
      <c r="L49" s="176"/>
      <c r="M49" s="176"/>
      <c r="N49" s="176">
        <f>'実質公債費比率（分子）の構造'!O$45</f>
        <v>1692</v>
      </c>
      <c r="O49" s="176"/>
      <c r="P49" s="176"/>
    </row>
    <row r="50" spans="1:16" x14ac:dyDescent="0.15">
      <c r="A50" s="176" t="s">
        <v>73</v>
      </c>
      <c r="B50" s="176" t="e">
        <f>NA()</f>
        <v>#N/A</v>
      </c>
      <c r="C50" s="176">
        <f>IF(ISNUMBER('実質公債費比率（分子）の構造'!K$53),'実質公債費比率（分子）の構造'!K$53,NA())</f>
        <v>779</v>
      </c>
      <c r="D50" s="176" t="e">
        <f>NA()</f>
        <v>#N/A</v>
      </c>
      <c r="E50" s="176" t="e">
        <f>NA()</f>
        <v>#N/A</v>
      </c>
      <c r="F50" s="176">
        <f>IF(ISNUMBER('実質公債費比率（分子）の構造'!L$53),'実質公債費比率（分子）の構造'!L$53,NA())</f>
        <v>827</v>
      </c>
      <c r="G50" s="176" t="e">
        <f>NA()</f>
        <v>#N/A</v>
      </c>
      <c r="H50" s="176" t="e">
        <f>NA()</f>
        <v>#N/A</v>
      </c>
      <c r="I50" s="176">
        <f>IF(ISNUMBER('実質公債費比率（分子）の構造'!M$53),'実質公債費比率（分子）の構造'!M$53,NA())</f>
        <v>791</v>
      </c>
      <c r="J50" s="176" t="e">
        <f>NA()</f>
        <v>#N/A</v>
      </c>
      <c r="K50" s="176" t="e">
        <f>NA()</f>
        <v>#N/A</v>
      </c>
      <c r="L50" s="176">
        <f>IF(ISNUMBER('実質公債費比率（分子）の構造'!N$53),'実質公債費比率（分子）の構造'!N$53,NA())</f>
        <v>709</v>
      </c>
      <c r="M50" s="176" t="e">
        <f>NA()</f>
        <v>#N/A</v>
      </c>
      <c r="N50" s="176" t="e">
        <f>NA()</f>
        <v>#N/A</v>
      </c>
      <c r="O50" s="176">
        <f>IF(ISNUMBER('実質公債費比率（分子）の構造'!O$53),'実質公債費比率（分子）の構造'!O$53,NA())</f>
        <v>765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10079</v>
      </c>
      <c r="E56" s="175"/>
      <c r="F56" s="175"/>
      <c r="G56" s="175">
        <f>'将来負担比率（分子）の構造'!J$52</f>
        <v>10018</v>
      </c>
      <c r="H56" s="175"/>
      <c r="I56" s="175"/>
      <c r="J56" s="175">
        <f>'将来負担比率（分子）の構造'!K$52</f>
        <v>10377</v>
      </c>
      <c r="K56" s="175"/>
      <c r="L56" s="175"/>
      <c r="M56" s="175">
        <f>'将来負担比率（分子）の構造'!L$52</f>
        <v>10482</v>
      </c>
      <c r="N56" s="175"/>
      <c r="O56" s="175"/>
      <c r="P56" s="175">
        <f>'将来負担比率（分子）の構造'!M$52</f>
        <v>10109</v>
      </c>
    </row>
    <row r="57" spans="1:16" x14ac:dyDescent="0.15">
      <c r="A57" s="175" t="s">
        <v>44</v>
      </c>
      <c r="B57" s="175"/>
      <c r="C57" s="175"/>
      <c r="D57" s="175">
        <f>'将来負担比率（分子）の構造'!I$51</f>
        <v>148</v>
      </c>
      <c r="E57" s="175"/>
      <c r="F57" s="175"/>
      <c r="G57" s="175">
        <f>'将来負担比率（分子）の構造'!J$51</f>
        <v>175</v>
      </c>
      <c r="H57" s="175"/>
      <c r="I57" s="175"/>
      <c r="J57" s="175">
        <f>'将来負担比率（分子）の構造'!K$51</f>
        <v>139</v>
      </c>
      <c r="K57" s="175"/>
      <c r="L57" s="175"/>
      <c r="M57" s="175">
        <f>'将来負担比率（分子）の構造'!L$51</f>
        <v>105</v>
      </c>
      <c r="N57" s="175"/>
      <c r="O57" s="175"/>
      <c r="P57" s="175">
        <f>'将来負担比率（分子）の構造'!M$51</f>
        <v>171</v>
      </c>
    </row>
    <row r="58" spans="1:16" x14ac:dyDescent="0.15">
      <c r="A58" s="175" t="s">
        <v>43</v>
      </c>
      <c r="B58" s="175"/>
      <c r="C58" s="175"/>
      <c r="D58" s="175">
        <f>'将来負担比率（分子）の構造'!I$50</f>
        <v>2052</v>
      </c>
      <c r="E58" s="175"/>
      <c r="F58" s="175"/>
      <c r="G58" s="175">
        <f>'将来負担比率（分子）の構造'!J$50</f>
        <v>2098</v>
      </c>
      <c r="H58" s="175"/>
      <c r="I58" s="175"/>
      <c r="J58" s="175">
        <f>'将来負担比率（分子）の構造'!K$50</f>
        <v>2160</v>
      </c>
      <c r="K58" s="175"/>
      <c r="L58" s="175"/>
      <c r="M58" s="175">
        <f>'将来負担比率（分子）の構造'!L$50</f>
        <v>2706</v>
      </c>
      <c r="N58" s="175"/>
      <c r="O58" s="175"/>
      <c r="P58" s="175">
        <f>'将来負担比率（分子）の構造'!M$50</f>
        <v>2962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1689</v>
      </c>
      <c r="C62" s="175"/>
      <c r="D62" s="175"/>
      <c r="E62" s="175">
        <f>'将来負担比率（分子）の構造'!J$45</f>
        <v>1314</v>
      </c>
      <c r="F62" s="175"/>
      <c r="G62" s="175"/>
      <c r="H62" s="175">
        <f>'将来負担比率（分子）の構造'!K$45</f>
        <v>1240</v>
      </c>
      <c r="I62" s="175"/>
      <c r="J62" s="175"/>
      <c r="K62" s="175">
        <f>'将来負担比率（分子）の構造'!L$45</f>
        <v>1275</v>
      </c>
      <c r="L62" s="175"/>
      <c r="M62" s="175"/>
      <c r="N62" s="175">
        <f>'将来負担比率（分子）の構造'!M$45</f>
        <v>1279</v>
      </c>
      <c r="O62" s="175"/>
      <c r="P62" s="175"/>
    </row>
    <row r="63" spans="1:16" x14ac:dyDescent="0.15">
      <c r="A63" s="175" t="s">
        <v>36</v>
      </c>
      <c r="B63" s="175">
        <f>'将来負担比率（分子）の構造'!I$44</f>
        <v>68</v>
      </c>
      <c r="C63" s="175"/>
      <c r="D63" s="175"/>
      <c r="E63" s="175">
        <f>'将来負担比率（分子）の構造'!J$44</f>
        <v>51</v>
      </c>
      <c r="F63" s="175"/>
      <c r="G63" s="175"/>
      <c r="H63" s="175">
        <f>'将来負担比率（分子）の構造'!K$44</f>
        <v>35</v>
      </c>
      <c r="I63" s="175"/>
      <c r="J63" s="175"/>
      <c r="K63" s="175">
        <f>'将来負担比率（分子）の構造'!L$44</f>
        <v>19</v>
      </c>
      <c r="L63" s="175"/>
      <c r="M63" s="175"/>
      <c r="N63" s="175">
        <f>'将来負担比率（分子）の構造'!M$44</f>
        <v>5</v>
      </c>
      <c r="O63" s="175"/>
      <c r="P63" s="175"/>
    </row>
    <row r="64" spans="1:16" x14ac:dyDescent="0.15">
      <c r="A64" s="175" t="s">
        <v>35</v>
      </c>
      <c r="B64" s="175">
        <f>'将来負担比率（分子）の構造'!I$43</f>
        <v>450</v>
      </c>
      <c r="C64" s="175"/>
      <c r="D64" s="175"/>
      <c r="E64" s="175">
        <f>'将来負担比率（分子）の構造'!J$43</f>
        <v>474</v>
      </c>
      <c r="F64" s="175"/>
      <c r="G64" s="175"/>
      <c r="H64" s="175">
        <f>'将来負担比率（分子）の構造'!K$43</f>
        <v>514</v>
      </c>
      <c r="I64" s="175"/>
      <c r="J64" s="175"/>
      <c r="K64" s="175">
        <f>'将来負担比率（分子）の構造'!L$43</f>
        <v>563</v>
      </c>
      <c r="L64" s="175"/>
      <c r="M64" s="175"/>
      <c r="N64" s="175">
        <f>'将来負担比率（分子）の構造'!M$43</f>
        <v>493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15909</v>
      </c>
      <c r="C66" s="175"/>
      <c r="D66" s="175"/>
      <c r="E66" s="175">
        <f>'将来負担比率（分子）の構造'!J$41</f>
        <v>15369</v>
      </c>
      <c r="F66" s="175"/>
      <c r="G66" s="175"/>
      <c r="H66" s="175">
        <f>'将来負担比率（分子）の構造'!K$41</f>
        <v>15348</v>
      </c>
      <c r="I66" s="175"/>
      <c r="J66" s="175"/>
      <c r="K66" s="175">
        <f>'将来負担比率（分子）の構造'!L$41</f>
        <v>15228</v>
      </c>
      <c r="L66" s="175"/>
      <c r="M66" s="175"/>
      <c r="N66" s="175">
        <f>'将来負担比率（分子）の構造'!M$41</f>
        <v>14427</v>
      </c>
      <c r="O66" s="175"/>
      <c r="P66" s="175"/>
    </row>
    <row r="67" spans="1:16" x14ac:dyDescent="0.15">
      <c r="A67" s="175" t="s">
        <v>77</v>
      </c>
      <c r="B67" s="175" t="e">
        <f>NA()</f>
        <v>#N/A</v>
      </c>
      <c r="C67" s="175">
        <f>IF(ISNUMBER('将来負担比率（分子）の構造'!I$53), IF('将来負担比率（分子）の構造'!I$53 &lt; 0, 0, '将来負担比率（分子）の構造'!I$53), NA())</f>
        <v>5836</v>
      </c>
      <c r="D67" s="175" t="e">
        <f>NA()</f>
        <v>#N/A</v>
      </c>
      <c r="E67" s="175" t="e">
        <f>NA()</f>
        <v>#N/A</v>
      </c>
      <c r="F67" s="175">
        <f>IF(ISNUMBER('将来負担比率（分子）の構造'!J$53), IF('将来負担比率（分子）の構造'!J$53 &lt; 0, 0, '将来負担比率（分子）の構造'!J$53), NA())</f>
        <v>4918</v>
      </c>
      <c r="G67" s="175" t="e">
        <f>NA()</f>
        <v>#N/A</v>
      </c>
      <c r="H67" s="175" t="e">
        <f>NA()</f>
        <v>#N/A</v>
      </c>
      <c r="I67" s="175">
        <f>IF(ISNUMBER('将来負担比率（分子）の構造'!K$53), IF('将来負担比率（分子）の構造'!K$53 &lt; 0, 0, '将来負担比率（分子）の構造'!K$53), NA())</f>
        <v>4461</v>
      </c>
      <c r="J67" s="175" t="e">
        <f>NA()</f>
        <v>#N/A</v>
      </c>
      <c r="K67" s="175" t="e">
        <f>NA()</f>
        <v>#N/A</v>
      </c>
      <c r="L67" s="175">
        <f>IF(ISNUMBER('将来負担比率（分子）の構造'!L$53), IF('将来負担比率（分子）の構造'!L$53 &lt; 0, 0, '将来負担比率（分子）の構造'!L$53), NA())</f>
        <v>3792</v>
      </c>
      <c r="M67" s="175" t="e">
        <f>NA()</f>
        <v>#N/A</v>
      </c>
      <c r="N67" s="175" t="e">
        <f>NA()</f>
        <v>#N/A</v>
      </c>
      <c r="O67" s="175">
        <f>IF(ISNUMBER('将来負担比率（分子）の構造'!M$53), IF('将来負担比率（分子）の構造'!M$53 &lt; 0, 0, '将来負担比率（分子）の構造'!M$53), NA())</f>
        <v>2963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934</v>
      </c>
      <c r="C72" s="179">
        <f>基金残高に係る経年分析!G55</f>
        <v>1014</v>
      </c>
      <c r="D72" s="179">
        <f>基金残高に係る経年分析!H55</f>
        <v>1174</v>
      </c>
    </row>
    <row r="73" spans="1:16" x14ac:dyDescent="0.15">
      <c r="A73" s="178" t="s">
        <v>80</v>
      </c>
      <c r="B73" s="179">
        <f>基金残高に係る経年分析!F56</f>
        <v>161</v>
      </c>
      <c r="C73" s="179">
        <f>基金残高に係る経年分析!G56</f>
        <v>361</v>
      </c>
      <c r="D73" s="179">
        <f>基金残高に係る経年分析!H56</f>
        <v>351</v>
      </c>
    </row>
    <row r="74" spans="1:16" x14ac:dyDescent="0.15">
      <c r="A74" s="178" t="s">
        <v>81</v>
      </c>
      <c r="B74" s="179">
        <f>基金残高に係る経年分析!F57</f>
        <v>656</v>
      </c>
      <c r="C74" s="179">
        <f>基金残高に係る経年分析!G57</f>
        <v>859</v>
      </c>
      <c r="D74" s="179">
        <f>基金残高に係る経年分析!H57</f>
        <v>937</v>
      </c>
    </row>
  </sheetData>
  <sheetProtection algorithmName="SHA-512" hashValue="LMNxLnsoIGrB1p1P9cicOsu7rzDMPhQpJX/wO/FwYgTmF8313Ovz5PoEyfsawYAwlvi9S9o7qOuUo3HB4bN0ow==" saltValue="O53+mSf7QPGxtSf4ge/w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1140033</v>
      </c>
      <c r="S5" s="677"/>
      <c r="T5" s="677"/>
      <c r="U5" s="677"/>
      <c r="V5" s="677"/>
      <c r="W5" s="677"/>
      <c r="X5" s="677"/>
      <c r="Y5" s="702"/>
      <c r="Z5" s="715">
        <v>10.7</v>
      </c>
      <c r="AA5" s="715"/>
      <c r="AB5" s="715"/>
      <c r="AC5" s="715"/>
      <c r="AD5" s="716">
        <v>1140033</v>
      </c>
      <c r="AE5" s="716"/>
      <c r="AF5" s="716"/>
      <c r="AG5" s="716"/>
      <c r="AH5" s="716"/>
      <c r="AI5" s="716"/>
      <c r="AJ5" s="716"/>
      <c r="AK5" s="716"/>
      <c r="AL5" s="703">
        <v>20.9</v>
      </c>
      <c r="AM5" s="685"/>
      <c r="AN5" s="685"/>
      <c r="AO5" s="704"/>
      <c r="AP5" s="679" t="s">
        <v>232</v>
      </c>
      <c r="AQ5" s="680"/>
      <c r="AR5" s="680"/>
      <c r="AS5" s="680"/>
      <c r="AT5" s="680"/>
      <c r="AU5" s="680"/>
      <c r="AV5" s="680"/>
      <c r="AW5" s="680"/>
      <c r="AX5" s="680"/>
      <c r="AY5" s="680"/>
      <c r="AZ5" s="680"/>
      <c r="BA5" s="680"/>
      <c r="BB5" s="680"/>
      <c r="BC5" s="680"/>
      <c r="BD5" s="680"/>
      <c r="BE5" s="680"/>
      <c r="BF5" s="681"/>
      <c r="BG5" s="621">
        <v>1130638</v>
      </c>
      <c r="BH5" s="622"/>
      <c r="BI5" s="622"/>
      <c r="BJ5" s="622"/>
      <c r="BK5" s="622"/>
      <c r="BL5" s="622"/>
      <c r="BM5" s="622"/>
      <c r="BN5" s="623"/>
      <c r="BO5" s="659">
        <v>99.2</v>
      </c>
      <c r="BP5" s="659"/>
      <c r="BQ5" s="659"/>
      <c r="BR5" s="659"/>
      <c r="BS5" s="660">
        <v>8756</v>
      </c>
      <c r="BT5" s="660"/>
      <c r="BU5" s="660"/>
      <c r="BV5" s="660"/>
      <c r="BW5" s="660"/>
      <c r="BX5" s="660"/>
      <c r="BY5" s="660"/>
      <c r="BZ5" s="660"/>
      <c r="CA5" s="660"/>
      <c r="CB5" s="698"/>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99072</v>
      </c>
      <c r="S6" s="622"/>
      <c r="T6" s="622"/>
      <c r="U6" s="622"/>
      <c r="V6" s="622"/>
      <c r="W6" s="622"/>
      <c r="X6" s="622"/>
      <c r="Y6" s="623"/>
      <c r="Z6" s="659">
        <v>0.9</v>
      </c>
      <c r="AA6" s="659"/>
      <c r="AB6" s="659"/>
      <c r="AC6" s="659"/>
      <c r="AD6" s="660">
        <v>99072</v>
      </c>
      <c r="AE6" s="660"/>
      <c r="AF6" s="660"/>
      <c r="AG6" s="660"/>
      <c r="AH6" s="660"/>
      <c r="AI6" s="660"/>
      <c r="AJ6" s="660"/>
      <c r="AK6" s="660"/>
      <c r="AL6" s="624">
        <v>1.8</v>
      </c>
      <c r="AM6" s="625"/>
      <c r="AN6" s="625"/>
      <c r="AO6" s="661"/>
      <c r="AP6" s="618" t="s">
        <v>237</v>
      </c>
      <c r="AQ6" s="619"/>
      <c r="AR6" s="619"/>
      <c r="AS6" s="619"/>
      <c r="AT6" s="619"/>
      <c r="AU6" s="619"/>
      <c r="AV6" s="619"/>
      <c r="AW6" s="619"/>
      <c r="AX6" s="619"/>
      <c r="AY6" s="619"/>
      <c r="AZ6" s="619"/>
      <c r="BA6" s="619"/>
      <c r="BB6" s="619"/>
      <c r="BC6" s="619"/>
      <c r="BD6" s="619"/>
      <c r="BE6" s="619"/>
      <c r="BF6" s="620"/>
      <c r="BG6" s="621">
        <v>1130638</v>
      </c>
      <c r="BH6" s="622"/>
      <c r="BI6" s="622"/>
      <c r="BJ6" s="622"/>
      <c r="BK6" s="622"/>
      <c r="BL6" s="622"/>
      <c r="BM6" s="622"/>
      <c r="BN6" s="623"/>
      <c r="BO6" s="659">
        <v>99.2</v>
      </c>
      <c r="BP6" s="659"/>
      <c r="BQ6" s="659"/>
      <c r="BR6" s="659"/>
      <c r="BS6" s="660">
        <v>8756</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95656</v>
      </c>
      <c r="CS6" s="622"/>
      <c r="CT6" s="622"/>
      <c r="CU6" s="622"/>
      <c r="CV6" s="622"/>
      <c r="CW6" s="622"/>
      <c r="CX6" s="622"/>
      <c r="CY6" s="623"/>
      <c r="CZ6" s="703">
        <v>0.9</v>
      </c>
      <c r="DA6" s="685"/>
      <c r="DB6" s="685"/>
      <c r="DC6" s="705"/>
      <c r="DD6" s="627" t="s">
        <v>239</v>
      </c>
      <c r="DE6" s="622"/>
      <c r="DF6" s="622"/>
      <c r="DG6" s="622"/>
      <c r="DH6" s="622"/>
      <c r="DI6" s="622"/>
      <c r="DJ6" s="622"/>
      <c r="DK6" s="622"/>
      <c r="DL6" s="622"/>
      <c r="DM6" s="622"/>
      <c r="DN6" s="622"/>
      <c r="DO6" s="622"/>
      <c r="DP6" s="623"/>
      <c r="DQ6" s="627">
        <v>95656</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1288</v>
      </c>
      <c r="S7" s="622"/>
      <c r="T7" s="622"/>
      <c r="U7" s="622"/>
      <c r="V7" s="622"/>
      <c r="W7" s="622"/>
      <c r="X7" s="622"/>
      <c r="Y7" s="623"/>
      <c r="Z7" s="659">
        <v>0</v>
      </c>
      <c r="AA7" s="659"/>
      <c r="AB7" s="659"/>
      <c r="AC7" s="659"/>
      <c r="AD7" s="660">
        <v>1288</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429730</v>
      </c>
      <c r="BH7" s="622"/>
      <c r="BI7" s="622"/>
      <c r="BJ7" s="622"/>
      <c r="BK7" s="622"/>
      <c r="BL7" s="622"/>
      <c r="BM7" s="622"/>
      <c r="BN7" s="623"/>
      <c r="BO7" s="659">
        <v>37.700000000000003</v>
      </c>
      <c r="BP7" s="659"/>
      <c r="BQ7" s="659"/>
      <c r="BR7" s="659"/>
      <c r="BS7" s="660">
        <v>8756</v>
      </c>
      <c r="BT7" s="660"/>
      <c r="BU7" s="660"/>
      <c r="BV7" s="660"/>
      <c r="BW7" s="660"/>
      <c r="BX7" s="660"/>
      <c r="BY7" s="660"/>
      <c r="BZ7" s="660"/>
      <c r="CA7" s="660"/>
      <c r="CB7" s="698"/>
      <c r="CD7" s="618" t="s">
        <v>242</v>
      </c>
      <c r="CE7" s="619"/>
      <c r="CF7" s="619"/>
      <c r="CG7" s="619"/>
      <c r="CH7" s="619"/>
      <c r="CI7" s="619"/>
      <c r="CJ7" s="619"/>
      <c r="CK7" s="619"/>
      <c r="CL7" s="619"/>
      <c r="CM7" s="619"/>
      <c r="CN7" s="619"/>
      <c r="CO7" s="619"/>
      <c r="CP7" s="619"/>
      <c r="CQ7" s="620"/>
      <c r="CR7" s="621">
        <v>1295719</v>
      </c>
      <c r="CS7" s="622"/>
      <c r="CT7" s="622"/>
      <c r="CU7" s="622"/>
      <c r="CV7" s="622"/>
      <c r="CW7" s="622"/>
      <c r="CX7" s="622"/>
      <c r="CY7" s="623"/>
      <c r="CZ7" s="659">
        <v>12.5</v>
      </c>
      <c r="DA7" s="659"/>
      <c r="DB7" s="659"/>
      <c r="DC7" s="659"/>
      <c r="DD7" s="627">
        <v>6980</v>
      </c>
      <c r="DE7" s="622"/>
      <c r="DF7" s="622"/>
      <c r="DG7" s="622"/>
      <c r="DH7" s="622"/>
      <c r="DI7" s="622"/>
      <c r="DJ7" s="622"/>
      <c r="DK7" s="622"/>
      <c r="DL7" s="622"/>
      <c r="DM7" s="622"/>
      <c r="DN7" s="622"/>
      <c r="DO7" s="622"/>
      <c r="DP7" s="623"/>
      <c r="DQ7" s="627">
        <v>975173</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4761</v>
      </c>
      <c r="S8" s="622"/>
      <c r="T8" s="622"/>
      <c r="U8" s="622"/>
      <c r="V8" s="622"/>
      <c r="W8" s="622"/>
      <c r="X8" s="622"/>
      <c r="Y8" s="623"/>
      <c r="Z8" s="659">
        <v>0</v>
      </c>
      <c r="AA8" s="659"/>
      <c r="AB8" s="659"/>
      <c r="AC8" s="659"/>
      <c r="AD8" s="660">
        <v>4761</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18593</v>
      </c>
      <c r="BH8" s="622"/>
      <c r="BI8" s="622"/>
      <c r="BJ8" s="622"/>
      <c r="BK8" s="622"/>
      <c r="BL8" s="622"/>
      <c r="BM8" s="622"/>
      <c r="BN8" s="623"/>
      <c r="BO8" s="659">
        <v>1.6</v>
      </c>
      <c r="BP8" s="659"/>
      <c r="BQ8" s="659"/>
      <c r="BR8" s="659"/>
      <c r="BS8" s="660" t="s">
        <v>239</v>
      </c>
      <c r="BT8" s="660"/>
      <c r="BU8" s="660"/>
      <c r="BV8" s="660"/>
      <c r="BW8" s="660"/>
      <c r="BX8" s="660"/>
      <c r="BY8" s="660"/>
      <c r="BZ8" s="660"/>
      <c r="CA8" s="660"/>
      <c r="CB8" s="698"/>
      <c r="CD8" s="618" t="s">
        <v>245</v>
      </c>
      <c r="CE8" s="619"/>
      <c r="CF8" s="619"/>
      <c r="CG8" s="619"/>
      <c r="CH8" s="619"/>
      <c r="CI8" s="619"/>
      <c r="CJ8" s="619"/>
      <c r="CK8" s="619"/>
      <c r="CL8" s="619"/>
      <c r="CM8" s="619"/>
      <c r="CN8" s="619"/>
      <c r="CO8" s="619"/>
      <c r="CP8" s="619"/>
      <c r="CQ8" s="620"/>
      <c r="CR8" s="621">
        <v>2974735</v>
      </c>
      <c r="CS8" s="622"/>
      <c r="CT8" s="622"/>
      <c r="CU8" s="622"/>
      <c r="CV8" s="622"/>
      <c r="CW8" s="622"/>
      <c r="CX8" s="622"/>
      <c r="CY8" s="623"/>
      <c r="CZ8" s="659">
        <v>28.6</v>
      </c>
      <c r="DA8" s="659"/>
      <c r="DB8" s="659"/>
      <c r="DC8" s="659"/>
      <c r="DD8" s="627">
        <v>73585</v>
      </c>
      <c r="DE8" s="622"/>
      <c r="DF8" s="622"/>
      <c r="DG8" s="622"/>
      <c r="DH8" s="622"/>
      <c r="DI8" s="622"/>
      <c r="DJ8" s="622"/>
      <c r="DK8" s="622"/>
      <c r="DL8" s="622"/>
      <c r="DM8" s="622"/>
      <c r="DN8" s="622"/>
      <c r="DO8" s="622"/>
      <c r="DP8" s="623"/>
      <c r="DQ8" s="627">
        <v>1558892</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5315</v>
      </c>
      <c r="S9" s="622"/>
      <c r="T9" s="622"/>
      <c r="U9" s="622"/>
      <c r="V9" s="622"/>
      <c r="W9" s="622"/>
      <c r="X9" s="622"/>
      <c r="Y9" s="623"/>
      <c r="Z9" s="659">
        <v>0</v>
      </c>
      <c r="AA9" s="659"/>
      <c r="AB9" s="659"/>
      <c r="AC9" s="659"/>
      <c r="AD9" s="660">
        <v>5315</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367657</v>
      </c>
      <c r="BH9" s="622"/>
      <c r="BI9" s="622"/>
      <c r="BJ9" s="622"/>
      <c r="BK9" s="622"/>
      <c r="BL9" s="622"/>
      <c r="BM9" s="622"/>
      <c r="BN9" s="623"/>
      <c r="BO9" s="659">
        <v>32.200000000000003</v>
      </c>
      <c r="BP9" s="659"/>
      <c r="BQ9" s="659"/>
      <c r="BR9" s="659"/>
      <c r="BS9" s="660" t="s">
        <v>248</v>
      </c>
      <c r="BT9" s="660"/>
      <c r="BU9" s="660"/>
      <c r="BV9" s="660"/>
      <c r="BW9" s="660"/>
      <c r="BX9" s="660"/>
      <c r="BY9" s="660"/>
      <c r="BZ9" s="660"/>
      <c r="CA9" s="660"/>
      <c r="CB9" s="698"/>
      <c r="CD9" s="618" t="s">
        <v>249</v>
      </c>
      <c r="CE9" s="619"/>
      <c r="CF9" s="619"/>
      <c r="CG9" s="619"/>
      <c r="CH9" s="619"/>
      <c r="CI9" s="619"/>
      <c r="CJ9" s="619"/>
      <c r="CK9" s="619"/>
      <c r="CL9" s="619"/>
      <c r="CM9" s="619"/>
      <c r="CN9" s="619"/>
      <c r="CO9" s="619"/>
      <c r="CP9" s="619"/>
      <c r="CQ9" s="620"/>
      <c r="CR9" s="621">
        <v>693496</v>
      </c>
      <c r="CS9" s="622"/>
      <c r="CT9" s="622"/>
      <c r="CU9" s="622"/>
      <c r="CV9" s="622"/>
      <c r="CW9" s="622"/>
      <c r="CX9" s="622"/>
      <c r="CY9" s="623"/>
      <c r="CZ9" s="659">
        <v>6.7</v>
      </c>
      <c r="DA9" s="659"/>
      <c r="DB9" s="659"/>
      <c r="DC9" s="659"/>
      <c r="DD9" s="627">
        <v>30209</v>
      </c>
      <c r="DE9" s="622"/>
      <c r="DF9" s="622"/>
      <c r="DG9" s="622"/>
      <c r="DH9" s="622"/>
      <c r="DI9" s="622"/>
      <c r="DJ9" s="622"/>
      <c r="DK9" s="622"/>
      <c r="DL9" s="622"/>
      <c r="DM9" s="622"/>
      <c r="DN9" s="622"/>
      <c r="DO9" s="622"/>
      <c r="DP9" s="623"/>
      <c r="DQ9" s="627">
        <v>541158</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239</v>
      </c>
      <c r="AA10" s="659"/>
      <c r="AB10" s="659"/>
      <c r="AC10" s="659"/>
      <c r="AD10" s="660" t="s">
        <v>239</v>
      </c>
      <c r="AE10" s="660"/>
      <c r="AF10" s="660"/>
      <c r="AG10" s="660"/>
      <c r="AH10" s="660"/>
      <c r="AI10" s="660"/>
      <c r="AJ10" s="660"/>
      <c r="AK10" s="660"/>
      <c r="AL10" s="624" t="s">
        <v>248</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30244</v>
      </c>
      <c r="BH10" s="622"/>
      <c r="BI10" s="622"/>
      <c r="BJ10" s="622"/>
      <c r="BK10" s="622"/>
      <c r="BL10" s="622"/>
      <c r="BM10" s="622"/>
      <c r="BN10" s="623"/>
      <c r="BO10" s="659">
        <v>2.7</v>
      </c>
      <c r="BP10" s="659"/>
      <c r="BQ10" s="659"/>
      <c r="BR10" s="659"/>
      <c r="BS10" s="660">
        <v>4982</v>
      </c>
      <c r="BT10" s="660"/>
      <c r="BU10" s="660"/>
      <c r="BV10" s="660"/>
      <c r="BW10" s="660"/>
      <c r="BX10" s="660"/>
      <c r="BY10" s="660"/>
      <c r="BZ10" s="660"/>
      <c r="CA10" s="660"/>
      <c r="CB10" s="698"/>
      <c r="CD10" s="618" t="s">
        <v>252</v>
      </c>
      <c r="CE10" s="619"/>
      <c r="CF10" s="619"/>
      <c r="CG10" s="619"/>
      <c r="CH10" s="619"/>
      <c r="CI10" s="619"/>
      <c r="CJ10" s="619"/>
      <c r="CK10" s="619"/>
      <c r="CL10" s="619"/>
      <c r="CM10" s="619"/>
      <c r="CN10" s="619"/>
      <c r="CO10" s="619"/>
      <c r="CP10" s="619"/>
      <c r="CQ10" s="620"/>
      <c r="CR10" s="621" t="s">
        <v>239</v>
      </c>
      <c r="CS10" s="622"/>
      <c r="CT10" s="622"/>
      <c r="CU10" s="622"/>
      <c r="CV10" s="622"/>
      <c r="CW10" s="622"/>
      <c r="CX10" s="622"/>
      <c r="CY10" s="623"/>
      <c r="CZ10" s="659" t="s">
        <v>239</v>
      </c>
      <c r="DA10" s="659"/>
      <c r="DB10" s="659"/>
      <c r="DC10" s="659"/>
      <c r="DD10" s="627" t="s">
        <v>239</v>
      </c>
      <c r="DE10" s="622"/>
      <c r="DF10" s="622"/>
      <c r="DG10" s="622"/>
      <c r="DH10" s="622"/>
      <c r="DI10" s="622"/>
      <c r="DJ10" s="622"/>
      <c r="DK10" s="622"/>
      <c r="DL10" s="622"/>
      <c r="DM10" s="622"/>
      <c r="DN10" s="622"/>
      <c r="DO10" s="622"/>
      <c r="DP10" s="623"/>
      <c r="DQ10" s="627" t="s">
        <v>248</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318587</v>
      </c>
      <c r="S11" s="622"/>
      <c r="T11" s="622"/>
      <c r="U11" s="622"/>
      <c r="V11" s="622"/>
      <c r="W11" s="622"/>
      <c r="X11" s="622"/>
      <c r="Y11" s="623"/>
      <c r="Z11" s="624">
        <v>3</v>
      </c>
      <c r="AA11" s="625"/>
      <c r="AB11" s="625"/>
      <c r="AC11" s="626"/>
      <c r="AD11" s="627">
        <v>318587</v>
      </c>
      <c r="AE11" s="622"/>
      <c r="AF11" s="622"/>
      <c r="AG11" s="622"/>
      <c r="AH11" s="622"/>
      <c r="AI11" s="622"/>
      <c r="AJ11" s="622"/>
      <c r="AK11" s="623"/>
      <c r="AL11" s="624">
        <v>5.8</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13236</v>
      </c>
      <c r="BH11" s="622"/>
      <c r="BI11" s="622"/>
      <c r="BJ11" s="622"/>
      <c r="BK11" s="622"/>
      <c r="BL11" s="622"/>
      <c r="BM11" s="622"/>
      <c r="BN11" s="623"/>
      <c r="BO11" s="659">
        <v>1.2</v>
      </c>
      <c r="BP11" s="659"/>
      <c r="BQ11" s="659"/>
      <c r="BR11" s="659"/>
      <c r="BS11" s="660">
        <v>3774</v>
      </c>
      <c r="BT11" s="660"/>
      <c r="BU11" s="660"/>
      <c r="BV11" s="660"/>
      <c r="BW11" s="660"/>
      <c r="BX11" s="660"/>
      <c r="BY11" s="660"/>
      <c r="BZ11" s="660"/>
      <c r="CA11" s="660"/>
      <c r="CB11" s="698"/>
      <c r="CD11" s="618" t="s">
        <v>255</v>
      </c>
      <c r="CE11" s="619"/>
      <c r="CF11" s="619"/>
      <c r="CG11" s="619"/>
      <c r="CH11" s="619"/>
      <c r="CI11" s="619"/>
      <c r="CJ11" s="619"/>
      <c r="CK11" s="619"/>
      <c r="CL11" s="619"/>
      <c r="CM11" s="619"/>
      <c r="CN11" s="619"/>
      <c r="CO11" s="619"/>
      <c r="CP11" s="619"/>
      <c r="CQ11" s="620"/>
      <c r="CR11" s="621">
        <v>671430</v>
      </c>
      <c r="CS11" s="622"/>
      <c r="CT11" s="622"/>
      <c r="CU11" s="622"/>
      <c r="CV11" s="622"/>
      <c r="CW11" s="622"/>
      <c r="CX11" s="622"/>
      <c r="CY11" s="623"/>
      <c r="CZ11" s="659">
        <v>6.5</v>
      </c>
      <c r="DA11" s="659"/>
      <c r="DB11" s="659"/>
      <c r="DC11" s="659"/>
      <c r="DD11" s="627">
        <v>449849</v>
      </c>
      <c r="DE11" s="622"/>
      <c r="DF11" s="622"/>
      <c r="DG11" s="622"/>
      <c r="DH11" s="622"/>
      <c r="DI11" s="622"/>
      <c r="DJ11" s="622"/>
      <c r="DK11" s="622"/>
      <c r="DL11" s="622"/>
      <c r="DM11" s="622"/>
      <c r="DN11" s="622"/>
      <c r="DO11" s="622"/>
      <c r="DP11" s="623"/>
      <c r="DQ11" s="627">
        <v>171576</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239</v>
      </c>
      <c r="S12" s="622"/>
      <c r="T12" s="622"/>
      <c r="U12" s="622"/>
      <c r="V12" s="622"/>
      <c r="W12" s="622"/>
      <c r="X12" s="622"/>
      <c r="Y12" s="623"/>
      <c r="Z12" s="659" t="s">
        <v>248</v>
      </c>
      <c r="AA12" s="659"/>
      <c r="AB12" s="659"/>
      <c r="AC12" s="659"/>
      <c r="AD12" s="660" t="s">
        <v>248</v>
      </c>
      <c r="AE12" s="660"/>
      <c r="AF12" s="660"/>
      <c r="AG12" s="660"/>
      <c r="AH12" s="660"/>
      <c r="AI12" s="660"/>
      <c r="AJ12" s="660"/>
      <c r="AK12" s="660"/>
      <c r="AL12" s="624" t="s">
        <v>248</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555794</v>
      </c>
      <c r="BH12" s="622"/>
      <c r="BI12" s="622"/>
      <c r="BJ12" s="622"/>
      <c r="BK12" s="622"/>
      <c r="BL12" s="622"/>
      <c r="BM12" s="622"/>
      <c r="BN12" s="623"/>
      <c r="BO12" s="659">
        <v>48.8</v>
      </c>
      <c r="BP12" s="659"/>
      <c r="BQ12" s="659"/>
      <c r="BR12" s="659"/>
      <c r="BS12" s="660" t="s">
        <v>248</v>
      </c>
      <c r="BT12" s="660"/>
      <c r="BU12" s="660"/>
      <c r="BV12" s="660"/>
      <c r="BW12" s="660"/>
      <c r="BX12" s="660"/>
      <c r="BY12" s="660"/>
      <c r="BZ12" s="660"/>
      <c r="CA12" s="660"/>
      <c r="CB12" s="698"/>
      <c r="CD12" s="618" t="s">
        <v>258</v>
      </c>
      <c r="CE12" s="619"/>
      <c r="CF12" s="619"/>
      <c r="CG12" s="619"/>
      <c r="CH12" s="619"/>
      <c r="CI12" s="619"/>
      <c r="CJ12" s="619"/>
      <c r="CK12" s="619"/>
      <c r="CL12" s="619"/>
      <c r="CM12" s="619"/>
      <c r="CN12" s="619"/>
      <c r="CO12" s="619"/>
      <c r="CP12" s="619"/>
      <c r="CQ12" s="620"/>
      <c r="CR12" s="621">
        <v>905546</v>
      </c>
      <c r="CS12" s="622"/>
      <c r="CT12" s="622"/>
      <c r="CU12" s="622"/>
      <c r="CV12" s="622"/>
      <c r="CW12" s="622"/>
      <c r="CX12" s="622"/>
      <c r="CY12" s="623"/>
      <c r="CZ12" s="659">
        <v>8.6999999999999993</v>
      </c>
      <c r="DA12" s="659"/>
      <c r="DB12" s="659"/>
      <c r="DC12" s="659"/>
      <c r="DD12" s="627">
        <v>107139</v>
      </c>
      <c r="DE12" s="622"/>
      <c r="DF12" s="622"/>
      <c r="DG12" s="622"/>
      <c r="DH12" s="622"/>
      <c r="DI12" s="622"/>
      <c r="DJ12" s="622"/>
      <c r="DK12" s="622"/>
      <c r="DL12" s="622"/>
      <c r="DM12" s="622"/>
      <c r="DN12" s="622"/>
      <c r="DO12" s="622"/>
      <c r="DP12" s="623"/>
      <c r="DQ12" s="627">
        <v>707109</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59" t="s">
        <v>248</v>
      </c>
      <c r="AA13" s="659"/>
      <c r="AB13" s="659"/>
      <c r="AC13" s="659"/>
      <c r="AD13" s="660" t="s">
        <v>248</v>
      </c>
      <c r="AE13" s="660"/>
      <c r="AF13" s="660"/>
      <c r="AG13" s="660"/>
      <c r="AH13" s="660"/>
      <c r="AI13" s="660"/>
      <c r="AJ13" s="660"/>
      <c r="AK13" s="660"/>
      <c r="AL13" s="624" t="s">
        <v>239</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545319</v>
      </c>
      <c r="BH13" s="622"/>
      <c r="BI13" s="622"/>
      <c r="BJ13" s="622"/>
      <c r="BK13" s="622"/>
      <c r="BL13" s="622"/>
      <c r="BM13" s="622"/>
      <c r="BN13" s="623"/>
      <c r="BO13" s="659">
        <v>47.8</v>
      </c>
      <c r="BP13" s="659"/>
      <c r="BQ13" s="659"/>
      <c r="BR13" s="659"/>
      <c r="BS13" s="660" t="s">
        <v>239</v>
      </c>
      <c r="BT13" s="660"/>
      <c r="BU13" s="660"/>
      <c r="BV13" s="660"/>
      <c r="BW13" s="660"/>
      <c r="BX13" s="660"/>
      <c r="BY13" s="660"/>
      <c r="BZ13" s="660"/>
      <c r="CA13" s="660"/>
      <c r="CB13" s="698"/>
      <c r="CD13" s="618" t="s">
        <v>261</v>
      </c>
      <c r="CE13" s="619"/>
      <c r="CF13" s="619"/>
      <c r="CG13" s="619"/>
      <c r="CH13" s="619"/>
      <c r="CI13" s="619"/>
      <c r="CJ13" s="619"/>
      <c r="CK13" s="619"/>
      <c r="CL13" s="619"/>
      <c r="CM13" s="619"/>
      <c r="CN13" s="619"/>
      <c r="CO13" s="619"/>
      <c r="CP13" s="619"/>
      <c r="CQ13" s="620"/>
      <c r="CR13" s="621">
        <v>927415</v>
      </c>
      <c r="CS13" s="622"/>
      <c r="CT13" s="622"/>
      <c r="CU13" s="622"/>
      <c r="CV13" s="622"/>
      <c r="CW13" s="622"/>
      <c r="CX13" s="622"/>
      <c r="CY13" s="623"/>
      <c r="CZ13" s="659">
        <v>8.9</v>
      </c>
      <c r="DA13" s="659"/>
      <c r="DB13" s="659"/>
      <c r="DC13" s="659"/>
      <c r="DD13" s="627">
        <v>727631</v>
      </c>
      <c r="DE13" s="622"/>
      <c r="DF13" s="622"/>
      <c r="DG13" s="622"/>
      <c r="DH13" s="622"/>
      <c r="DI13" s="622"/>
      <c r="DJ13" s="622"/>
      <c r="DK13" s="622"/>
      <c r="DL13" s="622"/>
      <c r="DM13" s="622"/>
      <c r="DN13" s="622"/>
      <c r="DO13" s="622"/>
      <c r="DP13" s="623"/>
      <c r="DQ13" s="627">
        <v>186344</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140</v>
      </c>
      <c r="S14" s="622"/>
      <c r="T14" s="622"/>
      <c r="U14" s="622"/>
      <c r="V14" s="622"/>
      <c r="W14" s="622"/>
      <c r="X14" s="622"/>
      <c r="Y14" s="623"/>
      <c r="Z14" s="659">
        <v>0</v>
      </c>
      <c r="AA14" s="659"/>
      <c r="AB14" s="659"/>
      <c r="AC14" s="659"/>
      <c r="AD14" s="660">
        <v>140</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54887</v>
      </c>
      <c r="BH14" s="622"/>
      <c r="BI14" s="622"/>
      <c r="BJ14" s="622"/>
      <c r="BK14" s="622"/>
      <c r="BL14" s="622"/>
      <c r="BM14" s="622"/>
      <c r="BN14" s="623"/>
      <c r="BO14" s="659">
        <v>4.8</v>
      </c>
      <c r="BP14" s="659"/>
      <c r="BQ14" s="659"/>
      <c r="BR14" s="659"/>
      <c r="BS14" s="660" t="s">
        <v>239</v>
      </c>
      <c r="BT14" s="660"/>
      <c r="BU14" s="660"/>
      <c r="BV14" s="660"/>
      <c r="BW14" s="660"/>
      <c r="BX14" s="660"/>
      <c r="BY14" s="660"/>
      <c r="BZ14" s="660"/>
      <c r="CA14" s="660"/>
      <c r="CB14" s="698"/>
      <c r="CD14" s="618" t="s">
        <v>264</v>
      </c>
      <c r="CE14" s="619"/>
      <c r="CF14" s="619"/>
      <c r="CG14" s="619"/>
      <c r="CH14" s="619"/>
      <c r="CI14" s="619"/>
      <c r="CJ14" s="619"/>
      <c r="CK14" s="619"/>
      <c r="CL14" s="619"/>
      <c r="CM14" s="619"/>
      <c r="CN14" s="619"/>
      <c r="CO14" s="619"/>
      <c r="CP14" s="619"/>
      <c r="CQ14" s="620"/>
      <c r="CR14" s="621">
        <v>509149</v>
      </c>
      <c r="CS14" s="622"/>
      <c r="CT14" s="622"/>
      <c r="CU14" s="622"/>
      <c r="CV14" s="622"/>
      <c r="CW14" s="622"/>
      <c r="CX14" s="622"/>
      <c r="CY14" s="623"/>
      <c r="CZ14" s="659">
        <v>4.9000000000000004</v>
      </c>
      <c r="DA14" s="659"/>
      <c r="DB14" s="659"/>
      <c r="DC14" s="659"/>
      <c r="DD14" s="627">
        <v>154234</v>
      </c>
      <c r="DE14" s="622"/>
      <c r="DF14" s="622"/>
      <c r="DG14" s="622"/>
      <c r="DH14" s="622"/>
      <c r="DI14" s="622"/>
      <c r="DJ14" s="622"/>
      <c r="DK14" s="622"/>
      <c r="DL14" s="622"/>
      <c r="DM14" s="622"/>
      <c r="DN14" s="622"/>
      <c r="DO14" s="622"/>
      <c r="DP14" s="623"/>
      <c r="DQ14" s="627">
        <v>385176</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239</v>
      </c>
      <c r="AA15" s="659"/>
      <c r="AB15" s="659"/>
      <c r="AC15" s="659"/>
      <c r="AD15" s="660" t="s">
        <v>248</v>
      </c>
      <c r="AE15" s="660"/>
      <c r="AF15" s="660"/>
      <c r="AG15" s="660"/>
      <c r="AH15" s="660"/>
      <c r="AI15" s="660"/>
      <c r="AJ15" s="660"/>
      <c r="AK15" s="660"/>
      <c r="AL15" s="624" t="s">
        <v>248</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90227</v>
      </c>
      <c r="BH15" s="622"/>
      <c r="BI15" s="622"/>
      <c r="BJ15" s="622"/>
      <c r="BK15" s="622"/>
      <c r="BL15" s="622"/>
      <c r="BM15" s="622"/>
      <c r="BN15" s="623"/>
      <c r="BO15" s="659">
        <v>7.9</v>
      </c>
      <c r="BP15" s="659"/>
      <c r="BQ15" s="659"/>
      <c r="BR15" s="659"/>
      <c r="BS15" s="660" t="s">
        <v>239</v>
      </c>
      <c r="BT15" s="660"/>
      <c r="BU15" s="660"/>
      <c r="BV15" s="660"/>
      <c r="BW15" s="660"/>
      <c r="BX15" s="660"/>
      <c r="BY15" s="660"/>
      <c r="BZ15" s="660"/>
      <c r="CA15" s="660"/>
      <c r="CB15" s="698"/>
      <c r="CD15" s="618" t="s">
        <v>267</v>
      </c>
      <c r="CE15" s="619"/>
      <c r="CF15" s="619"/>
      <c r="CG15" s="619"/>
      <c r="CH15" s="619"/>
      <c r="CI15" s="619"/>
      <c r="CJ15" s="619"/>
      <c r="CK15" s="619"/>
      <c r="CL15" s="619"/>
      <c r="CM15" s="619"/>
      <c r="CN15" s="619"/>
      <c r="CO15" s="619"/>
      <c r="CP15" s="619"/>
      <c r="CQ15" s="620"/>
      <c r="CR15" s="621">
        <v>593516</v>
      </c>
      <c r="CS15" s="622"/>
      <c r="CT15" s="622"/>
      <c r="CU15" s="622"/>
      <c r="CV15" s="622"/>
      <c r="CW15" s="622"/>
      <c r="CX15" s="622"/>
      <c r="CY15" s="623"/>
      <c r="CZ15" s="659">
        <v>5.7</v>
      </c>
      <c r="DA15" s="659"/>
      <c r="DB15" s="659"/>
      <c r="DC15" s="659"/>
      <c r="DD15" s="627">
        <v>13826</v>
      </c>
      <c r="DE15" s="622"/>
      <c r="DF15" s="622"/>
      <c r="DG15" s="622"/>
      <c r="DH15" s="622"/>
      <c r="DI15" s="622"/>
      <c r="DJ15" s="622"/>
      <c r="DK15" s="622"/>
      <c r="DL15" s="622"/>
      <c r="DM15" s="622"/>
      <c r="DN15" s="622"/>
      <c r="DO15" s="622"/>
      <c r="DP15" s="623"/>
      <c r="DQ15" s="627">
        <v>464611</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4498</v>
      </c>
      <c r="S16" s="622"/>
      <c r="T16" s="622"/>
      <c r="U16" s="622"/>
      <c r="V16" s="622"/>
      <c r="W16" s="622"/>
      <c r="X16" s="622"/>
      <c r="Y16" s="623"/>
      <c r="Z16" s="659">
        <v>0</v>
      </c>
      <c r="AA16" s="659"/>
      <c r="AB16" s="659"/>
      <c r="AC16" s="659"/>
      <c r="AD16" s="660">
        <v>4498</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248</v>
      </c>
      <c r="BH16" s="622"/>
      <c r="BI16" s="622"/>
      <c r="BJ16" s="622"/>
      <c r="BK16" s="622"/>
      <c r="BL16" s="622"/>
      <c r="BM16" s="622"/>
      <c r="BN16" s="623"/>
      <c r="BO16" s="659" t="s">
        <v>239</v>
      </c>
      <c r="BP16" s="659"/>
      <c r="BQ16" s="659"/>
      <c r="BR16" s="659"/>
      <c r="BS16" s="660" t="s">
        <v>239</v>
      </c>
      <c r="BT16" s="660"/>
      <c r="BU16" s="660"/>
      <c r="BV16" s="660"/>
      <c r="BW16" s="660"/>
      <c r="BX16" s="660"/>
      <c r="BY16" s="660"/>
      <c r="BZ16" s="660"/>
      <c r="CA16" s="660"/>
      <c r="CB16" s="698"/>
      <c r="CD16" s="618" t="s">
        <v>270</v>
      </c>
      <c r="CE16" s="619"/>
      <c r="CF16" s="619"/>
      <c r="CG16" s="619"/>
      <c r="CH16" s="619"/>
      <c r="CI16" s="619"/>
      <c r="CJ16" s="619"/>
      <c r="CK16" s="619"/>
      <c r="CL16" s="619"/>
      <c r="CM16" s="619"/>
      <c r="CN16" s="619"/>
      <c r="CO16" s="619"/>
      <c r="CP16" s="619"/>
      <c r="CQ16" s="620"/>
      <c r="CR16" s="621">
        <v>24865</v>
      </c>
      <c r="CS16" s="622"/>
      <c r="CT16" s="622"/>
      <c r="CU16" s="622"/>
      <c r="CV16" s="622"/>
      <c r="CW16" s="622"/>
      <c r="CX16" s="622"/>
      <c r="CY16" s="623"/>
      <c r="CZ16" s="659">
        <v>0.2</v>
      </c>
      <c r="DA16" s="659"/>
      <c r="DB16" s="659"/>
      <c r="DC16" s="659"/>
      <c r="DD16" s="627" t="s">
        <v>248</v>
      </c>
      <c r="DE16" s="622"/>
      <c r="DF16" s="622"/>
      <c r="DG16" s="622"/>
      <c r="DH16" s="622"/>
      <c r="DI16" s="622"/>
      <c r="DJ16" s="622"/>
      <c r="DK16" s="622"/>
      <c r="DL16" s="622"/>
      <c r="DM16" s="622"/>
      <c r="DN16" s="622"/>
      <c r="DO16" s="622"/>
      <c r="DP16" s="623"/>
      <c r="DQ16" s="627">
        <v>5261</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14784</v>
      </c>
      <c r="S17" s="622"/>
      <c r="T17" s="622"/>
      <c r="U17" s="622"/>
      <c r="V17" s="622"/>
      <c r="W17" s="622"/>
      <c r="X17" s="622"/>
      <c r="Y17" s="623"/>
      <c r="Z17" s="659">
        <v>0.1</v>
      </c>
      <c r="AA17" s="659"/>
      <c r="AB17" s="659"/>
      <c r="AC17" s="659"/>
      <c r="AD17" s="660">
        <v>14784</v>
      </c>
      <c r="AE17" s="660"/>
      <c r="AF17" s="660"/>
      <c r="AG17" s="660"/>
      <c r="AH17" s="660"/>
      <c r="AI17" s="660"/>
      <c r="AJ17" s="660"/>
      <c r="AK17" s="660"/>
      <c r="AL17" s="624">
        <v>0.3</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239</v>
      </c>
      <c r="BP17" s="659"/>
      <c r="BQ17" s="659"/>
      <c r="BR17" s="659"/>
      <c r="BS17" s="660" t="s">
        <v>248</v>
      </c>
      <c r="BT17" s="660"/>
      <c r="BU17" s="660"/>
      <c r="BV17" s="660"/>
      <c r="BW17" s="660"/>
      <c r="BX17" s="660"/>
      <c r="BY17" s="660"/>
      <c r="BZ17" s="660"/>
      <c r="CA17" s="660"/>
      <c r="CB17" s="698"/>
      <c r="CD17" s="618" t="s">
        <v>273</v>
      </c>
      <c r="CE17" s="619"/>
      <c r="CF17" s="619"/>
      <c r="CG17" s="619"/>
      <c r="CH17" s="619"/>
      <c r="CI17" s="619"/>
      <c r="CJ17" s="619"/>
      <c r="CK17" s="619"/>
      <c r="CL17" s="619"/>
      <c r="CM17" s="619"/>
      <c r="CN17" s="619"/>
      <c r="CO17" s="619"/>
      <c r="CP17" s="619"/>
      <c r="CQ17" s="620"/>
      <c r="CR17" s="621">
        <v>1691719</v>
      </c>
      <c r="CS17" s="622"/>
      <c r="CT17" s="622"/>
      <c r="CU17" s="622"/>
      <c r="CV17" s="622"/>
      <c r="CW17" s="622"/>
      <c r="CX17" s="622"/>
      <c r="CY17" s="623"/>
      <c r="CZ17" s="659">
        <v>16.3</v>
      </c>
      <c r="DA17" s="659"/>
      <c r="DB17" s="659"/>
      <c r="DC17" s="659"/>
      <c r="DD17" s="627" t="s">
        <v>239</v>
      </c>
      <c r="DE17" s="622"/>
      <c r="DF17" s="622"/>
      <c r="DG17" s="622"/>
      <c r="DH17" s="622"/>
      <c r="DI17" s="622"/>
      <c r="DJ17" s="622"/>
      <c r="DK17" s="622"/>
      <c r="DL17" s="622"/>
      <c r="DM17" s="622"/>
      <c r="DN17" s="622"/>
      <c r="DO17" s="622"/>
      <c r="DP17" s="623"/>
      <c r="DQ17" s="627">
        <v>1650576</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3803</v>
      </c>
      <c r="S18" s="622"/>
      <c r="T18" s="622"/>
      <c r="U18" s="622"/>
      <c r="V18" s="622"/>
      <c r="W18" s="622"/>
      <c r="X18" s="622"/>
      <c r="Y18" s="623"/>
      <c r="Z18" s="659">
        <v>0</v>
      </c>
      <c r="AA18" s="659"/>
      <c r="AB18" s="659"/>
      <c r="AC18" s="659"/>
      <c r="AD18" s="660">
        <v>3803</v>
      </c>
      <c r="AE18" s="660"/>
      <c r="AF18" s="660"/>
      <c r="AG18" s="660"/>
      <c r="AH18" s="660"/>
      <c r="AI18" s="660"/>
      <c r="AJ18" s="660"/>
      <c r="AK18" s="660"/>
      <c r="AL18" s="624">
        <v>0.1</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239</v>
      </c>
      <c r="BP18" s="659"/>
      <c r="BQ18" s="659"/>
      <c r="BR18" s="659"/>
      <c r="BS18" s="660" t="s">
        <v>248</v>
      </c>
      <c r="BT18" s="660"/>
      <c r="BU18" s="660"/>
      <c r="BV18" s="660"/>
      <c r="BW18" s="660"/>
      <c r="BX18" s="660"/>
      <c r="BY18" s="660"/>
      <c r="BZ18" s="660"/>
      <c r="CA18" s="660"/>
      <c r="CB18" s="698"/>
      <c r="CD18" s="618" t="s">
        <v>276</v>
      </c>
      <c r="CE18" s="619"/>
      <c r="CF18" s="619"/>
      <c r="CG18" s="619"/>
      <c r="CH18" s="619"/>
      <c r="CI18" s="619"/>
      <c r="CJ18" s="619"/>
      <c r="CK18" s="619"/>
      <c r="CL18" s="619"/>
      <c r="CM18" s="619"/>
      <c r="CN18" s="619"/>
      <c r="CO18" s="619"/>
      <c r="CP18" s="619"/>
      <c r="CQ18" s="620"/>
      <c r="CR18" s="621" t="s">
        <v>248</v>
      </c>
      <c r="CS18" s="622"/>
      <c r="CT18" s="622"/>
      <c r="CU18" s="622"/>
      <c r="CV18" s="622"/>
      <c r="CW18" s="622"/>
      <c r="CX18" s="622"/>
      <c r="CY18" s="623"/>
      <c r="CZ18" s="659" t="s">
        <v>239</v>
      </c>
      <c r="DA18" s="659"/>
      <c r="DB18" s="659"/>
      <c r="DC18" s="659"/>
      <c r="DD18" s="627" t="s">
        <v>248</v>
      </c>
      <c r="DE18" s="622"/>
      <c r="DF18" s="622"/>
      <c r="DG18" s="622"/>
      <c r="DH18" s="622"/>
      <c r="DI18" s="622"/>
      <c r="DJ18" s="622"/>
      <c r="DK18" s="622"/>
      <c r="DL18" s="622"/>
      <c r="DM18" s="622"/>
      <c r="DN18" s="622"/>
      <c r="DO18" s="622"/>
      <c r="DP18" s="623"/>
      <c r="DQ18" s="627" t="s">
        <v>239</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3803</v>
      </c>
      <c r="S19" s="622"/>
      <c r="T19" s="622"/>
      <c r="U19" s="622"/>
      <c r="V19" s="622"/>
      <c r="W19" s="622"/>
      <c r="X19" s="622"/>
      <c r="Y19" s="623"/>
      <c r="Z19" s="659">
        <v>0</v>
      </c>
      <c r="AA19" s="659"/>
      <c r="AB19" s="659"/>
      <c r="AC19" s="659"/>
      <c r="AD19" s="660">
        <v>3803</v>
      </c>
      <c r="AE19" s="660"/>
      <c r="AF19" s="660"/>
      <c r="AG19" s="660"/>
      <c r="AH19" s="660"/>
      <c r="AI19" s="660"/>
      <c r="AJ19" s="660"/>
      <c r="AK19" s="660"/>
      <c r="AL19" s="624">
        <v>0.1</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9395</v>
      </c>
      <c r="BH19" s="622"/>
      <c r="BI19" s="622"/>
      <c r="BJ19" s="622"/>
      <c r="BK19" s="622"/>
      <c r="BL19" s="622"/>
      <c r="BM19" s="622"/>
      <c r="BN19" s="623"/>
      <c r="BO19" s="659">
        <v>0.8</v>
      </c>
      <c r="BP19" s="659"/>
      <c r="BQ19" s="659"/>
      <c r="BR19" s="659"/>
      <c r="BS19" s="660" t="s">
        <v>248</v>
      </c>
      <c r="BT19" s="660"/>
      <c r="BU19" s="660"/>
      <c r="BV19" s="660"/>
      <c r="BW19" s="660"/>
      <c r="BX19" s="660"/>
      <c r="BY19" s="660"/>
      <c r="BZ19" s="660"/>
      <c r="CA19" s="660"/>
      <c r="CB19" s="698"/>
      <c r="CD19" s="618" t="s">
        <v>279</v>
      </c>
      <c r="CE19" s="619"/>
      <c r="CF19" s="619"/>
      <c r="CG19" s="619"/>
      <c r="CH19" s="619"/>
      <c r="CI19" s="619"/>
      <c r="CJ19" s="619"/>
      <c r="CK19" s="619"/>
      <c r="CL19" s="619"/>
      <c r="CM19" s="619"/>
      <c r="CN19" s="619"/>
      <c r="CO19" s="619"/>
      <c r="CP19" s="619"/>
      <c r="CQ19" s="620"/>
      <c r="CR19" s="621" t="s">
        <v>239</v>
      </c>
      <c r="CS19" s="622"/>
      <c r="CT19" s="622"/>
      <c r="CU19" s="622"/>
      <c r="CV19" s="622"/>
      <c r="CW19" s="622"/>
      <c r="CX19" s="622"/>
      <c r="CY19" s="623"/>
      <c r="CZ19" s="659" t="s">
        <v>248</v>
      </c>
      <c r="DA19" s="659"/>
      <c r="DB19" s="659"/>
      <c r="DC19" s="659"/>
      <c r="DD19" s="627" t="s">
        <v>248</v>
      </c>
      <c r="DE19" s="622"/>
      <c r="DF19" s="622"/>
      <c r="DG19" s="622"/>
      <c r="DH19" s="622"/>
      <c r="DI19" s="622"/>
      <c r="DJ19" s="622"/>
      <c r="DK19" s="622"/>
      <c r="DL19" s="622"/>
      <c r="DM19" s="622"/>
      <c r="DN19" s="622"/>
      <c r="DO19" s="622"/>
      <c r="DP19" s="623"/>
      <c r="DQ19" s="627" t="s">
        <v>248</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t="s">
        <v>239</v>
      </c>
      <c r="S20" s="622"/>
      <c r="T20" s="622"/>
      <c r="U20" s="622"/>
      <c r="V20" s="622"/>
      <c r="W20" s="622"/>
      <c r="X20" s="622"/>
      <c r="Y20" s="623"/>
      <c r="Z20" s="659" t="s">
        <v>239</v>
      </c>
      <c r="AA20" s="659"/>
      <c r="AB20" s="659"/>
      <c r="AC20" s="659"/>
      <c r="AD20" s="660" t="s">
        <v>239</v>
      </c>
      <c r="AE20" s="660"/>
      <c r="AF20" s="660"/>
      <c r="AG20" s="660"/>
      <c r="AH20" s="660"/>
      <c r="AI20" s="660"/>
      <c r="AJ20" s="660"/>
      <c r="AK20" s="660"/>
      <c r="AL20" s="624" t="s">
        <v>248</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9395</v>
      </c>
      <c r="BH20" s="622"/>
      <c r="BI20" s="622"/>
      <c r="BJ20" s="622"/>
      <c r="BK20" s="622"/>
      <c r="BL20" s="622"/>
      <c r="BM20" s="622"/>
      <c r="BN20" s="623"/>
      <c r="BO20" s="659">
        <v>0.8</v>
      </c>
      <c r="BP20" s="659"/>
      <c r="BQ20" s="659"/>
      <c r="BR20" s="659"/>
      <c r="BS20" s="660" t="s">
        <v>239</v>
      </c>
      <c r="BT20" s="660"/>
      <c r="BU20" s="660"/>
      <c r="BV20" s="660"/>
      <c r="BW20" s="660"/>
      <c r="BX20" s="660"/>
      <c r="BY20" s="660"/>
      <c r="BZ20" s="660"/>
      <c r="CA20" s="660"/>
      <c r="CB20" s="698"/>
      <c r="CD20" s="618" t="s">
        <v>282</v>
      </c>
      <c r="CE20" s="619"/>
      <c r="CF20" s="619"/>
      <c r="CG20" s="619"/>
      <c r="CH20" s="619"/>
      <c r="CI20" s="619"/>
      <c r="CJ20" s="619"/>
      <c r="CK20" s="619"/>
      <c r="CL20" s="619"/>
      <c r="CM20" s="619"/>
      <c r="CN20" s="619"/>
      <c r="CO20" s="619"/>
      <c r="CP20" s="619"/>
      <c r="CQ20" s="620"/>
      <c r="CR20" s="621">
        <v>10383246</v>
      </c>
      <c r="CS20" s="622"/>
      <c r="CT20" s="622"/>
      <c r="CU20" s="622"/>
      <c r="CV20" s="622"/>
      <c r="CW20" s="622"/>
      <c r="CX20" s="622"/>
      <c r="CY20" s="623"/>
      <c r="CZ20" s="659">
        <v>100</v>
      </c>
      <c r="DA20" s="659"/>
      <c r="DB20" s="659"/>
      <c r="DC20" s="659"/>
      <c r="DD20" s="627">
        <v>1563453</v>
      </c>
      <c r="DE20" s="622"/>
      <c r="DF20" s="622"/>
      <c r="DG20" s="622"/>
      <c r="DH20" s="622"/>
      <c r="DI20" s="622"/>
      <c r="DJ20" s="622"/>
      <c r="DK20" s="622"/>
      <c r="DL20" s="622"/>
      <c r="DM20" s="622"/>
      <c r="DN20" s="622"/>
      <c r="DO20" s="622"/>
      <c r="DP20" s="623"/>
      <c r="DQ20" s="627">
        <v>6741532</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4555078</v>
      </c>
      <c r="S21" s="622"/>
      <c r="T21" s="622"/>
      <c r="U21" s="622"/>
      <c r="V21" s="622"/>
      <c r="W21" s="622"/>
      <c r="X21" s="622"/>
      <c r="Y21" s="623"/>
      <c r="Z21" s="659">
        <v>42.7</v>
      </c>
      <c r="AA21" s="659"/>
      <c r="AB21" s="659"/>
      <c r="AC21" s="659"/>
      <c r="AD21" s="660">
        <v>3845930</v>
      </c>
      <c r="AE21" s="660"/>
      <c r="AF21" s="660"/>
      <c r="AG21" s="660"/>
      <c r="AH21" s="660"/>
      <c r="AI21" s="660"/>
      <c r="AJ21" s="660"/>
      <c r="AK21" s="660"/>
      <c r="AL21" s="624">
        <v>70.5</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9395</v>
      </c>
      <c r="BH21" s="622"/>
      <c r="BI21" s="622"/>
      <c r="BJ21" s="622"/>
      <c r="BK21" s="622"/>
      <c r="BL21" s="622"/>
      <c r="BM21" s="622"/>
      <c r="BN21" s="623"/>
      <c r="BO21" s="659">
        <v>0.8</v>
      </c>
      <c r="BP21" s="659"/>
      <c r="BQ21" s="659"/>
      <c r="BR21" s="659"/>
      <c r="BS21" s="660" t="s">
        <v>239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3845930</v>
      </c>
      <c r="S22" s="622"/>
      <c r="T22" s="622"/>
      <c r="U22" s="622"/>
      <c r="V22" s="622"/>
      <c r="W22" s="622"/>
      <c r="X22" s="622"/>
      <c r="Y22" s="623"/>
      <c r="Z22" s="659">
        <v>36.1</v>
      </c>
      <c r="AA22" s="659"/>
      <c r="AB22" s="659"/>
      <c r="AC22" s="659"/>
      <c r="AD22" s="660">
        <v>3845930</v>
      </c>
      <c r="AE22" s="660"/>
      <c r="AF22" s="660"/>
      <c r="AG22" s="660"/>
      <c r="AH22" s="660"/>
      <c r="AI22" s="660"/>
      <c r="AJ22" s="660"/>
      <c r="AK22" s="660"/>
      <c r="AL22" s="624">
        <v>70.5</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239</v>
      </c>
      <c r="BH22" s="622"/>
      <c r="BI22" s="622"/>
      <c r="BJ22" s="622"/>
      <c r="BK22" s="622"/>
      <c r="BL22" s="622"/>
      <c r="BM22" s="622"/>
      <c r="BN22" s="623"/>
      <c r="BO22" s="659" t="s">
        <v>239</v>
      </c>
      <c r="BP22" s="659"/>
      <c r="BQ22" s="659"/>
      <c r="BR22" s="659"/>
      <c r="BS22" s="660" t="s">
        <v>239</v>
      </c>
      <c r="BT22" s="660"/>
      <c r="BU22" s="660"/>
      <c r="BV22" s="660"/>
      <c r="BW22" s="660"/>
      <c r="BX22" s="660"/>
      <c r="BY22" s="660"/>
      <c r="BZ22" s="660"/>
      <c r="CA22" s="660"/>
      <c r="CB22" s="698"/>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709148</v>
      </c>
      <c r="S23" s="622"/>
      <c r="T23" s="622"/>
      <c r="U23" s="622"/>
      <c r="V23" s="622"/>
      <c r="W23" s="622"/>
      <c r="X23" s="622"/>
      <c r="Y23" s="623"/>
      <c r="Z23" s="659">
        <v>6.7</v>
      </c>
      <c r="AA23" s="659"/>
      <c r="AB23" s="659"/>
      <c r="AC23" s="659"/>
      <c r="AD23" s="660" t="s">
        <v>248</v>
      </c>
      <c r="AE23" s="660"/>
      <c r="AF23" s="660"/>
      <c r="AG23" s="660"/>
      <c r="AH23" s="660"/>
      <c r="AI23" s="660"/>
      <c r="AJ23" s="660"/>
      <c r="AK23" s="660"/>
      <c r="AL23" s="624" t="s">
        <v>239</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239</v>
      </c>
      <c r="BH23" s="622"/>
      <c r="BI23" s="622"/>
      <c r="BJ23" s="622"/>
      <c r="BK23" s="622"/>
      <c r="BL23" s="622"/>
      <c r="BM23" s="622"/>
      <c r="BN23" s="623"/>
      <c r="BO23" s="659" t="s">
        <v>239</v>
      </c>
      <c r="BP23" s="659"/>
      <c r="BQ23" s="659"/>
      <c r="BR23" s="659"/>
      <c r="BS23" s="660" t="s">
        <v>248</v>
      </c>
      <c r="BT23" s="660"/>
      <c r="BU23" s="660"/>
      <c r="BV23" s="660"/>
      <c r="BW23" s="660"/>
      <c r="BX23" s="660"/>
      <c r="BY23" s="660"/>
      <c r="BZ23" s="660"/>
      <c r="CA23" s="660"/>
      <c r="CB23" s="698"/>
      <c r="CD23" s="673" t="s">
        <v>227</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239</v>
      </c>
      <c r="S24" s="622"/>
      <c r="T24" s="622"/>
      <c r="U24" s="622"/>
      <c r="V24" s="622"/>
      <c r="W24" s="622"/>
      <c r="X24" s="622"/>
      <c r="Y24" s="623"/>
      <c r="Z24" s="659" t="s">
        <v>239</v>
      </c>
      <c r="AA24" s="659"/>
      <c r="AB24" s="659"/>
      <c r="AC24" s="659"/>
      <c r="AD24" s="660" t="s">
        <v>248</v>
      </c>
      <c r="AE24" s="660"/>
      <c r="AF24" s="660"/>
      <c r="AG24" s="660"/>
      <c r="AH24" s="660"/>
      <c r="AI24" s="660"/>
      <c r="AJ24" s="660"/>
      <c r="AK24" s="660"/>
      <c r="AL24" s="624" t="s">
        <v>239</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248</v>
      </c>
      <c r="BH24" s="622"/>
      <c r="BI24" s="622"/>
      <c r="BJ24" s="622"/>
      <c r="BK24" s="622"/>
      <c r="BL24" s="622"/>
      <c r="BM24" s="622"/>
      <c r="BN24" s="623"/>
      <c r="BO24" s="659" t="s">
        <v>239</v>
      </c>
      <c r="BP24" s="659"/>
      <c r="BQ24" s="659"/>
      <c r="BR24" s="659"/>
      <c r="BS24" s="660" t="s">
        <v>239</v>
      </c>
      <c r="BT24" s="660"/>
      <c r="BU24" s="660"/>
      <c r="BV24" s="660"/>
      <c r="BW24" s="660"/>
      <c r="BX24" s="660"/>
      <c r="BY24" s="660"/>
      <c r="BZ24" s="660"/>
      <c r="CA24" s="660"/>
      <c r="CB24" s="698"/>
      <c r="CD24" s="679" t="s">
        <v>297</v>
      </c>
      <c r="CE24" s="680"/>
      <c r="CF24" s="680"/>
      <c r="CG24" s="680"/>
      <c r="CH24" s="680"/>
      <c r="CI24" s="680"/>
      <c r="CJ24" s="680"/>
      <c r="CK24" s="680"/>
      <c r="CL24" s="680"/>
      <c r="CM24" s="680"/>
      <c r="CN24" s="680"/>
      <c r="CO24" s="680"/>
      <c r="CP24" s="680"/>
      <c r="CQ24" s="681"/>
      <c r="CR24" s="676">
        <v>4943164</v>
      </c>
      <c r="CS24" s="677"/>
      <c r="CT24" s="677"/>
      <c r="CU24" s="677"/>
      <c r="CV24" s="677"/>
      <c r="CW24" s="677"/>
      <c r="CX24" s="677"/>
      <c r="CY24" s="702"/>
      <c r="CZ24" s="703">
        <v>47.6</v>
      </c>
      <c r="DA24" s="685"/>
      <c r="DB24" s="685"/>
      <c r="DC24" s="705"/>
      <c r="DD24" s="701">
        <v>3738909</v>
      </c>
      <c r="DE24" s="677"/>
      <c r="DF24" s="677"/>
      <c r="DG24" s="677"/>
      <c r="DH24" s="677"/>
      <c r="DI24" s="677"/>
      <c r="DJ24" s="677"/>
      <c r="DK24" s="702"/>
      <c r="DL24" s="701">
        <v>3541529</v>
      </c>
      <c r="DM24" s="677"/>
      <c r="DN24" s="677"/>
      <c r="DO24" s="677"/>
      <c r="DP24" s="677"/>
      <c r="DQ24" s="677"/>
      <c r="DR24" s="677"/>
      <c r="DS24" s="677"/>
      <c r="DT24" s="677"/>
      <c r="DU24" s="677"/>
      <c r="DV24" s="702"/>
      <c r="DW24" s="703">
        <v>64.3</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6147359</v>
      </c>
      <c r="S25" s="622"/>
      <c r="T25" s="622"/>
      <c r="U25" s="622"/>
      <c r="V25" s="622"/>
      <c r="W25" s="622"/>
      <c r="X25" s="622"/>
      <c r="Y25" s="623"/>
      <c r="Z25" s="659">
        <v>57.7</v>
      </c>
      <c r="AA25" s="659"/>
      <c r="AB25" s="659"/>
      <c r="AC25" s="659"/>
      <c r="AD25" s="660">
        <v>5438211</v>
      </c>
      <c r="AE25" s="660"/>
      <c r="AF25" s="660"/>
      <c r="AG25" s="660"/>
      <c r="AH25" s="660"/>
      <c r="AI25" s="660"/>
      <c r="AJ25" s="660"/>
      <c r="AK25" s="660"/>
      <c r="AL25" s="624">
        <v>99.7</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239</v>
      </c>
      <c r="BH25" s="622"/>
      <c r="BI25" s="622"/>
      <c r="BJ25" s="622"/>
      <c r="BK25" s="622"/>
      <c r="BL25" s="622"/>
      <c r="BM25" s="622"/>
      <c r="BN25" s="623"/>
      <c r="BO25" s="659" t="s">
        <v>248</v>
      </c>
      <c r="BP25" s="659"/>
      <c r="BQ25" s="659"/>
      <c r="BR25" s="659"/>
      <c r="BS25" s="660" t="s">
        <v>239</v>
      </c>
      <c r="BT25" s="660"/>
      <c r="BU25" s="660"/>
      <c r="BV25" s="660"/>
      <c r="BW25" s="660"/>
      <c r="BX25" s="660"/>
      <c r="BY25" s="660"/>
      <c r="BZ25" s="660"/>
      <c r="CA25" s="660"/>
      <c r="CB25" s="698"/>
      <c r="CD25" s="618" t="s">
        <v>300</v>
      </c>
      <c r="CE25" s="619"/>
      <c r="CF25" s="619"/>
      <c r="CG25" s="619"/>
      <c r="CH25" s="619"/>
      <c r="CI25" s="619"/>
      <c r="CJ25" s="619"/>
      <c r="CK25" s="619"/>
      <c r="CL25" s="619"/>
      <c r="CM25" s="619"/>
      <c r="CN25" s="619"/>
      <c r="CO25" s="619"/>
      <c r="CP25" s="619"/>
      <c r="CQ25" s="620"/>
      <c r="CR25" s="621">
        <v>1923241</v>
      </c>
      <c r="CS25" s="634"/>
      <c r="CT25" s="634"/>
      <c r="CU25" s="634"/>
      <c r="CV25" s="634"/>
      <c r="CW25" s="634"/>
      <c r="CX25" s="634"/>
      <c r="CY25" s="635"/>
      <c r="CZ25" s="624">
        <v>18.5</v>
      </c>
      <c r="DA25" s="636"/>
      <c r="DB25" s="636"/>
      <c r="DC25" s="637"/>
      <c r="DD25" s="627">
        <v>1769139</v>
      </c>
      <c r="DE25" s="634"/>
      <c r="DF25" s="634"/>
      <c r="DG25" s="634"/>
      <c r="DH25" s="634"/>
      <c r="DI25" s="634"/>
      <c r="DJ25" s="634"/>
      <c r="DK25" s="635"/>
      <c r="DL25" s="627">
        <v>1571759</v>
      </c>
      <c r="DM25" s="634"/>
      <c r="DN25" s="634"/>
      <c r="DO25" s="634"/>
      <c r="DP25" s="634"/>
      <c r="DQ25" s="634"/>
      <c r="DR25" s="634"/>
      <c r="DS25" s="634"/>
      <c r="DT25" s="634"/>
      <c r="DU25" s="634"/>
      <c r="DV25" s="635"/>
      <c r="DW25" s="624">
        <v>28.5</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889</v>
      </c>
      <c r="S26" s="622"/>
      <c r="T26" s="622"/>
      <c r="U26" s="622"/>
      <c r="V26" s="622"/>
      <c r="W26" s="622"/>
      <c r="X26" s="622"/>
      <c r="Y26" s="623"/>
      <c r="Z26" s="659">
        <v>0</v>
      </c>
      <c r="AA26" s="659"/>
      <c r="AB26" s="659"/>
      <c r="AC26" s="659"/>
      <c r="AD26" s="660">
        <v>889</v>
      </c>
      <c r="AE26" s="660"/>
      <c r="AF26" s="660"/>
      <c r="AG26" s="660"/>
      <c r="AH26" s="660"/>
      <c r="AI26" s="660"/>
      <c r="AJ26" s="660"/>
      <c r="AK26" s="660"/>
      <c r="AL26" s="624">
        <v>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59" t="s">
        <v>248</v>
      </c>
      <c r="BP26" s="659"/>
      <c r="BQ26" s="659"/>
      <c r="BR26" s="659"/>
      <c r="BS26" s="660" t="s">
        <v>239</v>
      </c>
      <c r="BT26" s="660"/>
      <c r="BU26" s="660"/>
      <c r="BV26" s="660"/>
      <c r="BW26" s="660"/>
      <c r="BX26" s="660"/>
      <c r="BY26" s="660"/>
      <c r="BZ26" s="660"/>
      <c r="CA26" s="660"/>
      <c r="CB26" s="698"/>
      <c r="CD26" s="618" t="s">
        <v>303</v>
      </c>
      <c r="CE26" s="619"/>
      <c r="CF26" s="619"/>
      <c r="CG26" s="619"/>
      <c r="CH26" s="619"/>
      <c r="CI26" s="619"/>
      <c r="CJ26" s="619"/>
      <c r="CK26" s="619"/>
      <c r="CL26" s="619"/>
      <c r="CM26" s="619"/>
      <c r="CN26" s="619"/>
      <c r="CO26" s="619"/>
      <c r="CP26" s="619"/>
      <c r="CQ26" s="620"/>
      <c r="CR26" s="621">
        <v>1188878</v>
      </c>
      <c r="CS26" s="622"/>
      <c r="CT26" s="622"/>
      <c r="CU26" s="622"/>
      <c r="CV26" s="622"/>
      <c r="CW26" s="622"/>
      <c r="CX26" s="622"/>
      <c r="CY26" s="623"/>
      <c r="CZ26" s="624">
        <v>11.4</v>
      </c>
      <c r="DA26" s="636"/>
      <c r="DB26" s="636"/>
      <c r="DC26" s="637"/>
      <c r="DD26" s="627">
        <v>1096468</v>
      </c>
      <c r="DE26" s="622"/>
      <c r="DF26" s="622"/>
      <c r="DG26" s="622"/>
      <c r="DH26" s="622"/>
      <c r="DI26" s="622"/>
      <c r="DJ26" s="622"/>
      <c r="DK26" s="623"/>
      <c r="DL26" s="627" t="s">
        <v>248</v>
      </c>
      <c r="DM26" s="622"/>
      <c r="DN26" s="622"/>
      <c r="DO26" s="622"/>
      <c r="DP26" s="622"/>
      <c r="DQ26" s="622"/>
      <c r="DR26" s="622"/>
      <c r="DS26" s="622"/>
      <c r="DT26" s="622"/>
      <c r="DU26" s="622"/>
      <c r="DV26" s="623"/>
      <c r="DW26" s="624" t="s">
        <v>239</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36973</v>
      </c>
      <c r="S27" s="622"/>
      <c r="T27" s="622"/>
      <c r="U27" s="622"/>
      <c r="V27" s="622"/>
      <c r="W27" s="622"/>
      <c r="X27" s="622"/>
      <c r="Y27" s="623"/>
      <c r="Z27" s="659">
        <v>0.3</v>
      </c>
      <c r="AA27" s="659"/>
      <c r="AB27" s="659"/>
      <c r="AC27" s="659"/>
      <c r="AD27" s="660" t="s">
        <v>239</v>
      </c>
      <c r="AE27" s="660"/>
      <c r="AF27" s="660"/>
      <c r="AG27" s="660"/>
      <c r="AH27" s="660"/>
      <c r="AI27" s="660"/>
      <c r="AJ27" s="660"/>
      <c r="AK27" s="660"/>
      <c r="AL27" s="624" t="s">
        <v>239</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1140033</v>
      </c>
      <c r="BH27" s="622"/>
      <c r="BI27" s="622"/>
      <c r="BJ27" s="622"/>
      <c r="BK27" s="622"/>
      <c r="BL27" s="622"/>
      <c r="BM27" s="622"/>
      <c r="BN27" s="623"/>
      <c r="BO27" s="659">
        <v>100</v>
      </c>
      <c r="BP27" s="659"/>
      <c r="BQ27" s="659"/>
      <c r="BR27" s="659"/>
      <c r="BS27" s="660">
        <v>8756</v>
      </c>
      <c r="BT27" s="660"/>
      <c r="BU27" s="660"/>
      <c r="BV27" s="660"/>
      <c r="BW27" s="660"/>
      <c r="BX27" s="660"/>
      <c r="BY27" s="660"/>
      <c r="BZ27" s="660"/>
      <c r="CA27" s="660"/>
      <c r="CB27" s="698"/>
      <c r="CD27" s="618" t="s">
        <v>306</v>
      </c>
      <c r="CE27" s="619"/>
      <c r="CF27" s="619"/>
      <c r="CG27" s="619"/>
      <c r="CH27" s="619"/>
      <c r="CI27" s="619"/>
      <c r="CJ27" s="619"/>
      <c r="CK27" s="619"/>
      <c r="CL27" s="619"/>
      <c r="CM27" s="619"/>
      <c r="CN27" s="619"/>
      <c r="CO27" s="619"/>
      <c r="CP27" s="619"/>
      <c r="CQ27" s="620"/>
      <c r="CR27" s="621">
        <v>1328204</v>
      </c>
      <c r="CS27" s="634"/>
      <c r="CT27" s="634"/>
      <c r="CU27" s="634"/>
      <c r="CV27" s="634"/>
      <c r="CW27" s="634"/>
      <c r="CX27" s="634"/>
      <c r="CY27" s="635"/>
      <c r="CZ27" s="624">
        <v>12.8</v>
      </c>
      <c r="DA27" s="636"/>
      <c r="DB27" s="636"/>
      <c r="DC27" s="637"/>
      <c r="DD27" s="627">
        <v>319194</v>
      </c>
      <c r="DE27" s="634"/>
      <c r="DF27" s="634"/>
      <c r="DG27" s="634"/>
      <c r="DH27" s="634"/>
      <c r="DI27" s="634"/>
      <c r="DJ27" s="634"/>
      <c r="DK27" s="635"/>
      <c r="DL27" s="627">
        <v>319194</v>
      </c>
      <c r="DM27" s="634"/>
      <c r="DN27" s="634"/>
      <c r="DO27" s="634"/>
      <c r="DP27" s="634"/>
      <c r="DQ27" s="634"/>
      <c r="DR27" s="634"/>
      <c r="DS27" s="634"/>
      <c r="DT27" s="634"/>
      <c r="DU27" s="634"/>
      <c r="DV27" s="635"/>
      <c r="DW27" s="624">
        <v>5.8</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124432</v>
      </c>
      <c r="S28" s="622"/>
      <c r="T28" s="622"/>
      <c r="U28" s="622"/>
      <c r="V28" s="622"/>
      <c r="W28" s="622"/>
      <c r="X28" s="622"/>
      <c r="Y28" s="623"/>
      <c r="Z28" s="659">
        <v>1.2</v>
      </c>
      <c r="AA28" s="659"/>
      <c r="AB28" s="659"/>
      <c r="AC28" s="659"/>
      <c r="AD28" s="660">
        <v>8985</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1691719</v>
      </c>
      <c r="CS28" s="622"/>
      <c r="CT28" s="622"/>
      <c r="CU28" s="622"/>
      <c r="CV28" s="622"/>
      <c r="CW28" s="622"/>
      <c r="CX28" s="622"/>
      <c r="CY28" s="623"/>
      <c r="CZ28" s="624">
        <v>16.3</v>
      </c>
      <c r="DA28" s="636"/>
      <c r="DB28" s="636"/>
      <c r="DC28" s="637"/>
      <c r="DD28" s="627">
        <v>1650576</v>
      </c>
      <c r="DE28" s="622"/>
      <c r="DF28" s="622"/>
      <c r="DG28" s="622"/>
      <c r="DH28" s="622"/>
      <c r="DI28" s="622"/>
      <c r="DJ28" s="622"/>
      <c r="DK28" s="623"/>
      <c r="DL28" s="627">
        <v>1650576</v>
      </c>
      <c r="DM28" s="622"/>
      <c r="DN28" s="622"/>
      <c r="DO28" s="622"/>
      <c r="DP28" s="622"/>
      <c r="DQ28" s="622"/>
      <c r="DR28" s="622"/>
      <c r="DS28" s="622"/>
      <c r="DT28" s="622"/>
      <c r="DU28" s="622"/>
      <c r="DV28" s="623"/>
      <c r="DW28" s="624">
        <v>30</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8363</v>
      </c>
      <c r="S29" s="622"/>
      <c r="T29" s="622"/>
      <c r="U29" s="622"/>
      <c r="V29" s="622"/>
      <c r="W29" s="622"/>
      <c r="X29" s="622"/>
      <c r="Y29" s="623"/>
      <c r="Z29" s="659">
        <v>0.1</v>
      </c>
      <c r="AA29" s="659"/>
      <c r="AB29" s="659"/>
      <c r="AC29" s="659"/>
      <c r="AD29" s="660" t="s">
        <v>248</v>
      </c>
      <c r="AE29" s="660"/>
      <c r="AF29" s="660"/>
      <c r="AG29" s="660"/>
      <c r="AH29" s="660"/>
      <c r="AI29" s="660"/>
      <c r="AJ29" s="660"/>
      <c r="AK29" s="660"/>
      <c r="AL29" s="624" t="s">
        <v>239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310</v>
      </c>
      <c r="CE29" s="641"/>
      <c r="CF29" s="618" t="s">
        <v>311</v>
      </c>
      <c r="CG29" s="619"/>
      <c r="CH29" s="619"/>
      <c r="CI29" s="619"/>
      <c r="CJ29" s="619"/>
      <c r="CK29" s="619"/>
      <c r="CL29" s="619"/>
      <c r="CM29" s="619"/>
      <c r="CN29" s="619"/>
      <c r="CO29" s="619"/>
      <c r="CP29" s="619"/>
      <c r="CQ29" s="620"/>
      <c r="CR29" s="621">
        <v>1691718</v>
      </c>
      <c r="CS29" s="634"/>
      <c r="CT29" s="634"/>
      <c r="CU29" s="634"/>
      <c r="CV29" s="634"/>
      <c r="CW29" s="634"/>
      <c r="CX29" s="634"/>
      <c r="CY29" s="635"/>
      <c r="CZ29" s="624">
        <v>16.3</v>
      </c>
      <c r="DA29" s="636"/>
      <c r="DB29" s="636"/>
      <c r="DC29" s="637"/>
      <c r="DD29" s="627">
        <v>1650575</v>
      </c>
      <c r="DE29" s="634"/>
      <c r="DF29" s="634"/>
      <c r="DG29" s="634"/>
      <c r="DH29" s="634"/>
      <c r="DI29" s="634"/>
      <c r="DJ29" s="634"/>
      <c r="DK29" s="635"/>
      <c r="DL29" s="627">
        <v>1650575</v>
      </c>
      <c r="DM29" s="634"/>
      <c r="DN29" s="634"/>
      <c r="DO29" s="634"/>
      <c r="DP29" s="634"/>
      <c r="DQ29" s="634"/>
      <c r="DR29" s="634"/>
      <c r="DS29" s="634"/>
      <c r="DT29" s="634"/>
      <c r="DU29" s="634"/>
      <c r="DV29" s="635"/>
      <c r="DW29" s="624">
        <v>30</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1822040</v>
      </c>
      <c r="S30" s="622"/>
      <c r="T30" s="622"/>
      <c r="U30" s="622"/>
      <c r="V30" s="622"/>
      <c r="W30" s="622"/>
      <c r="X30" s="622"/>
      <c r="Y30" s="623"/>
      <c r="Z30" s="659">
        <v>17.100000000000001</v>
      </c>
      <c r="AA30" s="659"/>
      <c r="AB30" s="659"/>
      <c r="AC30" s="659"/>
      <c r="AD30" s="660" t="s">
        <v>248</v>
      </c>
      <c r="AE30" s="660"/>
      <c r="AF30" s="660"/>
      <c r="AG30" s="660"/>
      <c r="AH30" s="660"/>
      <c r="AI30" s="660"/>
      <c r="AJ30" s="660"/>
      <c r="AK30" s="660"/>
      <c r="AL30" s="624" t="s">
        <v>239</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1638367</v>
      </c>
      <c r="CS30" s="622"/>
      <c r="CT30" s="622"/>
      <c r="CU30" s="622"/>
      <c r="CV30" s="622"/>
      <c r="CW30" s="622"/>
      <c r="CX30" s="622"/>
      <c r="CY30" s="623"/>
      <c r="CZ30" s="624">
        <v>15.8</v>
      </c>
      <c r="DA30" s="636"/>
      <c r="DB30" s="636"/>
      <c r="DC30" s="637"/>
      <c r="DD30" s="627">
        <v>1597224</v>
      </c>
      <c r="DE30" s="622"/>
      <c r="DF30" s="622"/>
      <c r="DG30" s="622"/>
      <c r="DH30" s="622"/>
      <c r="DI30" s="622"/>
      <c r="DJ30" s="622"/>
      <c r="DK30" s="623"/>
      <c r="DL30" s="627">
        <v>1597224</v>
      </c>
      <c r="DM30" s="622"/>
      <c r="DN30" s="622"/>
      <c r="DO30" s="622"/>
      <c r="DP30" s="622"/>
      <c r="DQ30" s="622"/>
      <c r="DR30" s="622"/>
      <c r="DS30" s="622"/>
      <c r="DT30" s="622"/>
      <c r="DU30" s="622"/>
      <c r="DV30" s="623"/>
      <c r="DW30" s="624">
        <v>29</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248</v>
      </c>
      <c r="S31" s="622"/>
      <c r="T31" s="622"/>
      <c r="U31" s="622"/>
      <c r="V31" s="622"/>
      <c r="W31" s="622"/>
      <c r="X31" s="622"/>
      <c r="Y31" s="623"/>
      <c r="Z31" s="659" t="s">
        <v>239</v>
      </c>
      <c r="AA31" s="659"/>
      <c r="AB31" s="659"/>
      <c r="AC31" s="659"/>
      <c r="AD31" s="660" t="s">
        <v>239</v>
      </c>
      <c r="AE31" s="660"/>
      <c r="AF31" s="660"/>
      <c r="AG31" s="660"/>
      <c r="AH31" s="660"/>
      <c r="AI31" s="660"/>
      <c r="AJ31" s="660"/>
      <c r="AK31" s="660"/>
      <c r="AL31" s="624" t="s">
        <v>239</v>
      </c>
      <c r="AM31" s="625"/>
      <c r="AN31" s="625"/>
      <c r="AO31" s="661"/>
      <c r="AP31" s="691" t="s">
        <v>317</v>
      </c>
      <c r="AQ31" s="692"/>
      <c r="AR31" s="692"/>
      <c r="AS31" s="692"/>
      <c r="AT31" s="693" t="s">
        <v>318</v>
      </c>
      <c r="AU31" s="218"/>
      <c r="AV31" s="218"/>
      <c r="AW31" s="218"/>
      <c r="AX31" s="679" t="s">
        <v>190</v>
      </c>
      <c r="AY31" s="680"/>
      <c r="AZ31" s="680"/>
      <c r="BA31" s="680"/>
      <c r="BB31" s="680"/>
      <c r="BC31" s="680"/>
      <c r="BD31" s="680"/>
      <c r="BE31" s="680"/>
      <c r="BF31" s="681"/>
      <c r="BG31" s="683">
        <v>98.2</v>
      </c>
      <c r="BH31" s="684"/>
      <c r="BI31" s="684"/>
      <c r="BJ31" s="684"/>
      <c r="BK31" s="684"/>
      <c r="BL31" s="684"/>
      <c r="BM31" s="685">
        <v>95.5</v>
      </c>
      <c r="BN31" s="684"/>
      <c r="BO31" s="684"/>
      <c r="BP31" s="684"/>
      <c r="BQ31" s="686"/>
      <c r="BR31" s="683">
        <v>98.8</v>
      </c>
      <c r="BS31" s="684"/>
      <c r="BT31" s="684"/>
      <c r="BU31" s="684"/>
      <c r="BV31" s="684"/>
      <c r="BW31" s="684"/>
      <c r="BX31" s="685">
        <v>95.2</v>
      </c>
      <c r="BY31" s="684"/>
      <c r="BZ31" s="684"/>
      <c r="CA31" s="684"/>
      <c r="CB31" s="686"/>
      <c r="CD31" s="642"/>
      <c r="CE31" s="643"/>
      <c r="CF31" s="618" t="s">
        <v>319</v>
      </c>
      <c r="CG31" s="619"/>
      <c r="CH31" s="619"/>
      <c r="CI31" s="619"/>
      <c r="CJ31" s="619"/>
      <c r="CK31" s="619"/>
      <c r="CL31" s="619"/>
      <c r="CM31" s="619"/>
      <c r="CN31" s="619"/>
      <c r="CO31" s="619"/>
      <c r="CP31" s="619"/>
      <c r="CQ31" s="620"/>
      <c r="CR31" s="621">
        <v>53351</v>
      </c>
      <c r="CS31" s="634"/>
      <c r="CT31" s="634"/>
      <c r="CU31" s="634"/>
      <c r="CV31" s="634"/>
      <c r="CW31" s="634"/>
      <c r="CX31" s="634"/>
      <c r="CY31" s="635"/>
      <c r="CZ31" s="624">
        <v>0.5</v>
      </c>
      <c r="DA31" s="636"/>
      <c r="DB31" s="636"/>
      <c r="DC31" s="637"/>
      <c r="DD31" s="627">
        <v>53351</v>
      </c>
      <c r="DE31" s="634"/>
      <c r="DF31" s="634"/>
      <c r="DG31" s="634"/>
      <c r="DH31" s="634"/>
      <c r="DI31" s="634"/>
      <c r="DJ31" s="634"/>
      <c r="DK31" s="635"/>
      <c r="DL31" s="627">
        <v>53351</v>
      </c>
      <c r="DM31" s="634"/>
      <c r="DN31" s="634"/>
      <c r="DO31" s="634"/>
      <c r="DP31" s="634"/>
      <c r="DQ31" s="634"/>
      <c r="DR31" s="634"/>
      <c r="DS31" s="634"/>
      <c r="DT31" s="634"/>
      <c r="DU31" s="634"/>
      <c r="DV31" s="635"/>
      <c r="DW31" s="624">
        <v>1</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761287</v>
      </c>
      <c r="S32" s="622"/>
      <c r="T32" s="622"/>
      <c r="U32" s="622"/>
      <c r="V32" s="622"/>
      <c r="W32" s="622"/>
      <c r="X32" s="622"/>
      <c r="Y32" s="623"/>
      <c r="Z32" s="659">
        <v>7.1</v>
      </c>
      <c r="AA32" s="659"/>
      <c r="AB32" s="659"/>
      <c r="AC32" s="659"/>
      <c r="AD32" s="660" t="s">
        <v>248</v>
      </c>
      <c r="AE32" s="660"/>
      <c r="AF32" s="660"/>
      <c r="AG32" s="660"/>
      <c r="AH32" s="660"/>
      <c r="AI32" s="660"/>
      <c r="AJ32" s="660"/>
      <c r="AK32" s="660"/>
      <c r="AL32" s="624" t="s">
        <v>239</v>
      </c>
      <c r="AM32" s="625"/>
      <c r="AN32" s="625"/>
      <c r="AO32" s="661"/>
      <c r="AP32" s="662"/>
      <c r="AQ32" s="663"/>
      <c r="AR32" s="663"/>
      <c r="AS32" s="663"/>
      <c r="AT32" s="694"/>
      <c r="AU32" s="214" t="s">
        <v>321</v>
      </c>
      <c r="AX32" s="618" t="s">
        <v>322</v>
      </c>
      <c r="AY32" s="619"/>
      <c r="AZ32" s="619"/>
      <c r="BA32" s="619"/>
      <c r="BB32" s="619"/>
      <c r="BC32" s="619"/>
      <c r="BD32" s="619"/>
      <c r="BE32" s="619"/>
      <c r="BF32" s="620"/>
      <c r="BG32" s="687">
        <v>98.7</v>
      </c>
      <c r="BH32" s="634"/>
      <c r="BI32" s="634"/>
      <c r="BJ32" s="634"/>
      <c r="BK32" s="634"/>
      <c r="BL32" s="634"/>
      <c r="BM32" s="625">
        <v>97.4</v>
      </c>
      <c r="BN32" s="634"/>
      <c r="BO32" s="634"/>
      <c r="BP32" s="634"/>
      <c r="BQ32" s="657"/>
      <c r="BR32" s="687">
        <v>99</v>
      </c>
      <c r="BS32" s="634"/>
      <c r="BT32" s="634"/>
      <c r="BU32" s="634"/>
      <c r="BV32" s="634"/>
      <c r="BW32" s="634"/>
      <c r="BX32" s="625">
        <v>97.6</v>
      </c>
      <c r="BY32" s="634"/>
      <c r="BZ32" s="634"/>
      <c r="CA32" s="634"/>
      <c r="CB32" s="657"/>
      <c r="CD32" s="644"/>
      <c r="CE32" s="645"/>
      <c r="CF32" s="618" t="s">
        <v>323</v>
      </c>
      <c r="CG32" s="619"/>
      <c r="CH32" s="619"/>
      <c r="CI32" s="619"/>
      <c r="CJ32" s="619"/>
      <c r="CK32" s="619"/>
      <c r="CL32" s="619"/>
      <c r="CM32" s="619"/>
      <c r="CN32" s="619"/>
      <c r="CO32" s="619"/>
      <c r="CP32" s="619"/>
      <c r="CQ32" s="620"/>
      <c r="CR32" s="621">
        <v>1</v>
      </c>
      <c r="CS32" s="622"/>
      <c r="CT32" s="622"/>
      <c r="CU32" s="622"/>
      <c r="CV32" s="622"/>
      <c r="CW32" s="622"/>
      <c r="CX32" s="622"/>
      <c r="CY32" s="623"/>
      <c r="CZ32" s="624">
        <v>0</v>
      </c>
      <c r="DA32" s="636"/>
      <c r="DB32" s="636"/>
      <c r="DC32" s="637"/>
      <c r="DD32" s="627">
        <v>1</v>
      </c>
      <c r="DE32" s="622"/>
      <c r="DF32" s="622"/>
      <c r="DG32" s="622"/>
      <c r="DH32" s="622"/>
      <c r="DI32" s="622"/>
      <c r="DJ32" s="622"/>
      <c r="DK32" s="623"/>
      <c r="DL32" s="627">
        <v>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15091</v>
      </c>
      <c r="S33" s="622"/>
      <c r="T33" s="622"/>
      <c r="U33" s="622"/>
      <c r="V33" s="622"/>
      <c r="W33" s="622"/>
      <c r="X33" s="622"/>
      <c r="Y33" s="623"/>
      <c r="Z33" s="659">
        <v>0.1</v>
      </c>
      <c r="AA33" s="659"/>
      <c r="AB33" s="659"/>
      <c r="AC33" s="659"/>
      <c r="AD33" s="660" t="s">
        <v>248</v>
      </c>
      <c r="AE33" s="660"/>
      <c r="AF33" s="660"/>
      <c r="AG33" s="660"/>
      <c r="AH33" s="660"/>
      <c r="AI33" s="660"/>
      <c r="AJ33" s="660"/>
      <c r="AK33" s="660"/>
      <c r="AL33" s="624" t="s">
        <v>239</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97.5</v>
      </c>
      <c r="BH33" s="606"/>
      <c r="BI33" s="606"/>
      <c r="BJ33" s="606"/>
      <c r="BK33" s="606"/>
      <c r="BL33" s="606"/>
      <c r="BM33" s="652">
        <v>93.4</v>
      </c>
      <c r="BN33" s="606"/>
      <c r="BO33" s="606"/>
      <c r="BP33" s="606"/>
      <c r="BQ33" s="669"/>
      <c r="BR33" s="682">
        <v>98.5</v>
      </c>
      <c r="BS33" s="606"/>
      <c r="BT33" s="606"/>
      <c r="BU33" s="606"/>
      <c r="BV33" s="606"/>
      <c r="BW33" s="606"/>
      <c r="BX33" s="652">
        <v>92.5</v>
      </c>
      <c r="BY33" s="606"/>
      <c r="BZ33" s="606"/>
      <c r="CA33" s="606"/>
      <c r="CB33" s="669"/>
      <c r="CD33" s="618" t="s">
        <v>326</v>
      </c>
      <c r="CE33" s="619"/>
      <c r="CF33" s="619"/>
      <c r="CG33" s="619"/>
      <c r="CH33" s="619"/>
      <c r="CI33" s="619"/>
      <c r="CJ33" s="619"/>
      <c r="CK33" s="619"/>
      <c r="CL33" s="619"/>
      <c r="CM33" s="619"/>
      <c r="CN33" s="619"/>
      <c r="CO33" s="619"/>
      <c r="CP33" s="619"/>
      <c r="CQ33" s="620"/>
      <c r="CR33" s="621">
        <v>3851764</v>
      </c>
      <c r="CS33" s="634"/>
      <c r="CT33" s="634"/>
      <c r="CU33" s="634"/>
      <c r="CV33" s="634"/>
      <c r="CW33" s="634"/>
      <c r="CX33" s="634"/>
      <c r="CY33" s="635"/>
      <c r="CZ33" s="624">
        <v>37.1</v>
      </c>
      <c r="DA33" s="636"/>
      <c r="DB33" s="636"/>
      <c r="DC33" s="637"/>
      <c r="DD33" s="627">
        <v>2864929</v>
      </c>
      <c r="DE33" s="634"/>
      <c r="DF33" s="634"/>
      <c r="DG33" s="634"/>
      <c r="DH33" s="634"/>
      <c r="DI33" s="634"/>
      <c r="DJ33" s="634"/>
      <c r="DK33" s="635"/>
      <c r="DL33" s="627">
        <v>1520599</v>
      </c>
      <c r="DM33" s="634"/>
      <c r="DN33" s="634"/>
      <c r="DO33" s="634"/>
      <c r="DP33" s="634"/>
      <c r="DQ33" s="634"/>
      <c r="DR33" s="634"/>
      <c r="DS33" s="634"/>
      <c r="DT33" s="634"/>
      <c r="DU33" s="634"/>
      <c r="DV33" s="635"/>
      <c r="DW33" s="624">
        <v>27.6</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179920</v>
      </c>
      <c r="S34" s="622"/>
      <c r="T34" s="622"/>
      <c r="U34" s="622"/>
      <c r="V34" s="622"/>
      <c r="W34" s="622"/>
      <c r="X34" s="622"/>
      <c r="Y34" s="623"/>
      <c r="Z34" s="659">
        <v>1.7</v>
      </c>
      <c r="AA34" s="659"/>
      <c r="AB34" s="659"/>
      <c r="AC34" s="659"/>
      <c r="AD34" s="660" t="s">
        <v>248</v>
      </c>
      <c r="AE34" s="660"/>
      <c r="AF34" s="660"/>
      <c r="AG34" s="660"/>
      <c r="AH34" s="660"/>
      <c r="AI34" s="660"/>
      <c r="AJ34" s="660"/>
      <c r="AK34" s="660"/>
      <c r="AL34" s="624" t="s">
        <v>248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1293957</v>
      </c>
      <c r="CS34" s="622"/>
      <c r="CT34" s="622"/>
      <c r="CU34" s="622"/>
      <c r="CV34" s="622"/>
      <c r="CW34" s="622"/>
      <c r="CX34" s="622"/>
      <c r="CY34" s="623"/>
      <c r="CZ34" s="624">
        <v>12.5</v>
      </c>
      <c r="DA34" s="636"/>
      <c r="DB34" s="636"/>
      <c r="DC34" s="637"/>
      <c r="DD34" s="627">
        <v>889955</v>
      </c>
      <c r="DE34" s="622"/>
      <c r="DF34" s="622"/>
      <c r="DG34" s="622"/>
      <c r="DH34" s="622"/>
      <c r="DI34" s="622"/>
      <c r="DJ34" s="622"/>
      <c r="DK34" s="623"/>
      <c r="DL34" s="627">
        <v>399253</v>
      </c>
      <c r="DM34" s="622"/>
      <c r="DN34" s="622"/>
      <c r="DO34" s="622"/>
      <c r="DP34" s="622"/>
      <c r="DQ34" s="622"/>
      <c r="DR34" s="622"/>
      <c r="DS34" s="622"/>
      <c r="DT34" s="622"/>
      <c r="DU34" s="622"/>
      <c r="DV34" s="623"/>
      <c r="DW34" s="624">
        <v>7.3</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117499</v>
      </c>
      <c r="S35" s="622"/>
      <c r="T35" s="622"/>
      <c r="U35" s="622"/>
      <c r="V35" s="622"/>
      <c r="W35" s="622"/>
      <c r="X35" s="622"/>
      <c r="Y35" s="623"/>
      <c r="Z35" s="659">
        <v>1.1000000000000001</v>
      </c>
      <c r="AA35" s="659"/>
      <c r="AB35" s="659"/>
      <c r="AC35" s="659"/>
      <c r="AD35" s="660" t="s">
        <v>239</v>
      </c>
      <c r="AE35" s="660"/>
      <c r="AF35" s="660"/>
      <c r="AG35" s="660"/>
      <c r="AH35" s="660"/>
      <c r="AI35" s="660"/>
      <c r="AJ35" s="660"/>
      <c r="AK35" s="660"/>
      <c r="AL35" s="624" t="s">
        <v>239</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63908</v>
      </c>
      <c r="CS35" s="634"/>
      <c r="CT35" s="634"/>
      <c r="CU35" s="634"/>
      <c r="CV35" s="634"/>
      <c r="CW35" s="634"/>
      <c r="CX35" s="634"/>
      <c r="CY35" s="635"/>
      <c r="CZ35" s="624">
        <v>0.6</v>
      </c>
      <c r="DA35" s="636"/>
      <c r="DB35" s="636"/>
      <c r="DC35" s="637"/>
      <c r="DD35" s="627">
        <v>52283</v>
      </c>
      <c r="DE35" s="634"/>
      <c r="DF35" s="634"/>
      <c r="DG35" s="634"/>
      <c r="DH35" s="634"/>
      <c r="DI35" s="634"/>
      <c r="DJ35" s="634"/>
      <c r="DK35" s="635"/>
      <c r="DL35" s="627">
        <v>43087</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373646</v>
      </c>
      <c r="S36" s="622"/>
      <c r="T36" s="622"/>
      <c r="U36" s="622"/>
      <c r="V36" s="622"/>
      <c r="W36" s="622"/>
      <c r="X36" s="622"/>
      <c r="Y36" s="623"/>
      <c r="Z36" s="659">
        <v>3.5</v>
      </c>
      <c r="AA36" s="659"/>
      <c r="AB36" s="659"/>
      <c r="AC36" s="659"/>
      <c r="AD36" s="660" t="s">
        <v>239</v>
      </c>
      <c r="AE36" s="660"/>
      <c r="AF36" s="660"/>
      <c r="AG36" s="660"/>
      <c r="AH36" s="660"/>
      <c r="AI36" s="660"/>
      <c r="AJ36" s="660"/>
      <c r="AK36" s="660"/>
      <c r="AL36" s="624" t="s">
        <v>239</v>
      </c>
      <c r="AM36" s="625"/>
      <c r="AN36" s="625"/>
      <c r="AO36" s="661"/>
      <c r="AP36" s="222"/>
      <c r="AQ36" s="670" t="s">
        <v>334</v>
      </c>
      <c r="AR36" s="671"/>
      <c r="AS36" s="671"/>
      <c r="AT36" s="671"/>
      <c r="AU36" s="671"/>
      <c r="AV36" s="671"/>
      <c r="AW36" s="671"/>
      <c r="AX36" s="671"/>
      <c r="AY36" s="672"/>
      <c r="AZ36" s="676">
        <v>1017080</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83585</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1118826</v>
      </c>
      <c r="CS36" s="622"/>
      <c r="CT36" s="622"/>
      <c r="CU36" s="622"/>
      <c r="CV36" s="622"/>
      <c r="CW36" s="622"/>
      <c r="CX36" s="622"/>
      <c r="CY36" s="623"/>
      <c r="CZ36" s="624">
        <v>10.8</v>
      </c>
      <c r="DA36" s="636"/>
      <c r="DB36" s="636"/>
      <c r="DC36" s="637"/>
      <c r="DD36" s="627">
        <v>973590</v>
      </c>
      <c r="DE36" s="622"/>
      <c r="DF36" s="622"/>
      <c r="DG36" s="622"/>
      <c r="DH36" s="622"/>
      <c r="DI36" s="622"/>
      <c r="DJ36" s="622"/>
      <c r="DK36" s="623"/>
      <c r="DL36" s="627">
        <v>395678</v>
      </c>
      <c r="DM36" s="622"/>
      <c r="DN36" s="622"/>
      <c r="DO36" s="622"/>
      <c r="DP36" s="622"/>
      <c r="DQ36" s="622"/>
      <c r="DR36" s="622"/>
      <c r="DS36" s="622"/>
      <c r="DT36" s="622"/>
      <c r="DU36" s="622"/>
      <c r="DV36" s="623"/>
      <c r="DW36" s="624">
        <v>7.2</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231828</v>
      </c>
      <c r="S37" s="622"/>
      <c r="T37" s="622"/>
      <c r="U37" s="622"/>
      <c r="V37" s="622"/>
      <c r="W37" s="622"/>
      <c r="X37" s="622"/>
      <c r="Y37" s="623"/>
      <c r="Z37" s="659">
        <v>2.2000000000000002</v>
      </c>
      <c r="AA37" s="659"/>
      <c r="AB37" s="659"/>
      <c r="AC37" s="659"/>
      <c r="AD37" s="660">
        <v>4169</v>
      </c>
      <c r="AE37" s="660"/>
      <c r="AF37" s="660"/>
      <c r="AG37" s="660"/>
      <c r="AH37" s="660"/>
      <c r="AI37" s="660"/>
      <c r="AJ37" s="660"/>
      <c r="AK37" s="660"/>
      <c r="AL37" s="624">
        <v>0.1</v>
      </c>
      <c r="AM37" s="625"/>
      <c r="AN37" s="625"/>
      <c r="AO37" s="661"/>
      <c r="AQ37" s="654" t="s">
        <v>338</v>
      </c>
      <c r="AR37" s="655"/>
      <c r="AS37" s="655"/>
      <c r="AT37" s="655"/>
      <c r="AU37" s="655"/>
      <c r="AV37" s="655"/>
      <c r="AW37" s="655"/>
      <c r="AX37" s="655"/>
      <c r="AY37" s="656"/>
      <c r="AZ37" s="621">
        <v>49362</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32898</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159204</v>
      </c>
      <c r="CS37" s="634"/>
      <c r="CT37" s="634"/>
      <c r="CU37" s="634"/>
      <c r="CV37" s="634"/>
      <c r="CW37" s="634"/>
      <c r="CX37" s="634"/>
      <c r="CY37" s="635"/>
      <c r="CZ37" s="624">
        <v>1.5</v>
      </c>
      <c r="DA37" s="636"/>
      <c r="DB37" s="636"/>
      <c r="DC37" s="637"/>
      <c r="DD37" s="627">
        <v>152816</v>
      </c>
      <c r="DE37" s="634"/>
      <c r="DF37" s="634"/>
      <c r="DG37" s="634"/>
      <c r="DH37" s="634"/>
      <c r="DI37" s="634"/>
      <c r="DJ37" s="634"/>
      <c r="DK37" s="635"/>
      <c r="DL37" s="627">
        <v>147086</v>
      </c>
      <c r="DM37" s="634"/>
      <c r="DN37" s="634"/>
      <c r="DO37" s="634"/>
      <c r="DP37" s="634"/>
      <c r="DQ37" s="634"/>
      <c r="DR37" s="634"/>
      <c r="DS37" s="634"/>
      <c r="DT37" s="634"/>
      <c r="DU37" s="634"/>
      <c r="DV37" s="635"/>
      <c r="DW37" s="624">
        <v>2.7</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837173</v>
      </c>
      <c r="S38" s="622"/>
      <c r="T38" s="622"/>
      <c r="U38" s="622"/>
      <c r="V38" s="622"/>
      <c r="W38" s="622"/>
      <c r="X38" s="622"/>
      <c r="Y38" s="623"/>
      <c r="Z38" s="659">
        <v>7.9</v>
      </c>
      <c r="AA38" s="659"/>
      <c r="AB38" s="659"/>
      <c r="AC38" s="659"/>
      <c r="AD38" s="660" t="s">
        <v>248</v>
      </c>
      <c r="AE38" s="660"/>
      <c r="AF38" s="660"/>
      <c r="AG38" s="660"/>
      <c r="AH38" s="660"/>
      <c r="AI38" s="660"/>
      <c r="AJ38" s="660"/>
      <c r="AK38" s="660"/>
      <c r="AL38" s="624" t="s">
        <v>248</v>
      </c>
      <c r="AM38" s="625"/>
      <c r="AN38" s="625"/>
      <c r="AO38" s="661"/>
      <c r="AQ38" s="654" t="s">
        <v>342</v>
      </c>
      <c r="AR38" s="655"/>
      <c r="AS38" s="655"/>
      <c r="AT38" s="655"/>
      <c r="AU38" s="655"/>
      <c r="AV38" s="655"/>
      <c r="AW38" s="655"/>
      <c r="AX38" s="655"/>
      <c r="AY38" s="656"/>
      <c r="AZ38" s="621">
        <v>48493</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2497</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967718</v>
      </c>
      <c r="CS38" s="622"/>
      <c r="CT38" s="622"/>
      <c r="CU38" s="622"/>
      <c r="CV38" s="622"/>
      <c r="CW38" s="622"/>
      <c r="CX38" s="622"/>
      <c r="CY38" s="623"/>
      <c r="CZ38" s="624">
        <v>9.3000000000000007</v>
      </c>
      <c r="DA38" s="636"/>
      <c r="DB38" s="636"/>
      <c r="DC38" s="637"/>
      <c r="DD38" s="627">
        <v>751361</v>
      </c>
      <c r="DE38" s="622"/>
      <c r="DF38" s="622"/>
      <c r="DG38" s="622"/>
      <c r="DH38" s="622"/>
      <c r="DI38" s="622"/>
      <c r="DJ38" s="622"/>
      <c r="DK38" s="623"/>
      <c r="DL38" s="627">
        <v>650378</v>
      </c>
      <c r="DM38" s="622"/>
      <c r="DN38" s="622"/>
      <c r="DO38" s="622"/>
      <c r="DP38" s="622"/>
      <c r="DQ38" s="622"/>
      <c r="DR38" s="622"/>
      <c r="DS38" s="622"/>
      <c r="DT38" s="622"/>
      <c r="DU38" s="622"/>
      <c r="DV38" s="623"/>
      <c r="DW38" s="624">
        <v>11.8</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248</v>
      </c>
      <c r="AA39" s="659"/>
      <c r="AB39" s="659"/>
      <c r="AC39" s="659"/>
      <c r="AD39" s="660" t="s">
        <v>248</v>
      </c>
      <c r="AE39" s="660"/>
      <c r="AF39" s="660"/>
      <c r="AG39" s="660"/>
      <c r="AH39" s="660"/>
      <c r="AI39" s="660"/>
      <c r="AJ39" s="660"/>
      <c r="AK39" s="660"/>
      <c r="AL39" s="624" t="s">
        <v>239</v>
      </c>
      <c r="AM39" s="625"/>
      <c r="AN39" s="625"/>
      <c r="AO39" s="661"/>
      <c r="AQ39" s="654" t="s">
        <v>346</v>
      </c>
      <c r="AR39" s="655"/>
      <c r="AS39" s="655"/>
      <c r="AT39" s="655"/>
      <c r="AU39" s="655"/>
      <c r="AV39" s="655"/>
      <c r="AW39" s="655"/>
      <c r="AX39" s="655"/>
      <c r="AY39" s="656"/>
      <c r="AZ39" s="621" t="s">
        <v>239</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3610</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345152</v>
      </c>
      <c r="CS39" s="634"/>
      <c r="CT39" s="634"/>
      <c r="CU39" s="634"/>
      <c r="CV39" s="634"/>
      <c r="CW39" s="634"/>
      <c r="CX39" s="634"/>
      <c r="CY39" s="635"/>
      <c r="CZ39" s="624">
        <v>3.3</v>
      </c>
      <c r="DA39" s="636"/>
      <c r="DB39" s="636"/>
      <c r="DC39" s="637"/>
      <c r="DD39" s="627">
        <v>165537</v>
      </c>
      <c r="DE39" s="634"/>
      <c r="DF39" s="634"/>
      <c r="DG39" s="634"/>
      <c r="DH39" s="634"/>
      <c r="DI39" s="634"/>
      <c r="DJ39" s="634"/>
      <c r="DK39" s="635"/>
      <c r="DL39" s="627" t="s">
        <v>248</v>
      </c>
      <c r="DM39" s="634"/>
      <c r="DN39" s="634"/>
      <c r="DO39" s="634"/>
      <c r="DP39" s="634"/>
      <c r="DQ39" s="634"/>
      <c r="DR39" s="634"/>
      <c r="DS39" s="634"/>
      <c r="DT39" s="634"/>
      <c r="DU39" s="634"/>
      <c r="DV39" s="635"/>
      <c r="DW39" s="624" t="s">
        <v>248</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54073</v>
      </c>
      <c r="S40" s="622"/>
      <c r="T40" s="622"/>
      <c r="U40" s="622"/>
      <c r="V40" s="622"/>
      <c r="W40" s="622"/>
      <c r="X40" s="622"/>
      <c r="Y40" s="623"/>
      <c r="Z40" s="659">
        <v>0.5</v>
      </c>
      <c r="AA40" s="659"/>
      <c r="AB40" s="659"/>
      <c r="AC40" s="659"/>
      <c r="AD40" s="660" t="s">
        <v>239</v>
      </c>
      <c r="AE40" s="660"/>
      <c r="AF40" s="660"/>
      <c r="AG40" s="660"/>
      <c r="AH40" s="660"/>
      <c r="AI40" s="660"/>
      <c r="AJ40" s="660"/>
      <c r="AK40" s="660"/>
      <c r="AL40" s="624" t="s">
        <v>248</v>
      </c>
      <c r="AM40" s="625"/>
      <c r="AN40" s="625"/>
      <c r="AO40" s="661"/>
      <c r="AQ40" s="654" t="s">
        <v>350</v>
      </c>
      <c r="AR40" s="655"/>
      <c r="AS40" s="655"/>
      <c r="AT40" s="655"/>
      <c r="AU40" s="655"/>
      <c r="AV40" s="655"/>
      <c r="AW40" s="655"/>
      <c r="AX40" s="655"/>
      <c r="AY40" s="656"/>
      <c r="AZ40" s="621" t="s">
        <v>239</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88</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62203</v>
      </c>
      <c r="CS40" s="622"/>
      <c r="CT40" s="622"/>
      <c r="CU40" s="622"/>
      <c r="CV40" s="622"/>
      <c r="CW40" s="622"/>
      <c r="CX40" s="622"/>
      <c r="CY40" s="623"/>
      <c r="CZ40" s="624">
        <v>0.6</v>
      </c>
      <c r="DA40" s="636"/>
      <c r="DB40" s="636"/>
      <c r="DC40" s="637"/>
      <c r="DD40" s="627">
        <v>32203</v>
      </c>
      <c r="DE40" s="622"/>
      <c r="DF40" s="622"/>
      <c r="DG40" s="622"/>
      <c r="DH40" s="622"/>
      <c r="DI40" s="622"/>
      <c r="DJ40" s="622"/>
      <c r="DK40" s="623"/>
      <c r="DL40" s="627">
        <v>32203</v>
      </c>
      <c r="DM40" s="622"/>
      <c r="DN40" s="622"/>
      <c r="DO40" s="622"/>
      <c r="DP40" s="622"/>
      <c r="DQ40" s="622"/>
      <c r="DR40" s="622"/>
      <c r="DS40" s="622"/>
      <c r="DT40" s="622"/>
      <c r="DU40" s="622"/>
      <c r="DV40" s="623"/>
      <c r="DW40" s="624">
        <v>0.6</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10656500</v>
      </c>
      <c r="S41" s="646"/>
      <c r="T41" s="646"/>
      <c r="U41" s="646"/>
      <c r="V41" s="646"/>
      <c r="W41" s="646"/>
      <c r="X41" s="646"/>
      <c r="Y41" s="649"/>
      <c r="Z41" s="650">
        <v>100</v>
      </c>
      <c r="AA41" s="650"/>
      <c r="AB41" s="650"/>
      <c r="AC41" s="650"/>
      <c r="AD41" s="651">
        <v>5452254</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239504</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248</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248</v>
      </c>
      <c r="CS41" s="634"/>
      <c r="CT41" s="634"/>
      <c r="CU41" s="634"/>
      <c r="CV41" s="634"/>
      <c r="CW41" s="634"/>
      <c r="CX41" s="634"/>
      <c r="CY41" s="635"/>
      <c r="CZ41" s="624" t="s">
        <v>239</v>
      </c>
      <c r="DA41" s="636"/>
      <c r="DB41" s="636"/>
      <c r="DC41" s="637"/>
      <c r="DD41" s="627" t="s">
        <v>239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679721</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390</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1588318</v>
      </c>
      <c r="CS42" s="634"/>
      <c r="CT42" s="634"/>
      <c r="CU42" s="634"/>
      <c r="CV42" s="634"/>
      <c r="CW42" s="634"/>
      <c r="CX42" s="634"/>
      <c r="CY42" s="635"/>
      <c r="CZ42" s="624">
        <v>15.3</v>
      </c>
      <c r="DA42" s="636"/>
      <c r="DB42" s="636"/>
      <c r="DC42" s="637"/>
      <c r="DD42" s="627">
        <v>137694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t="s">
        <v>239</v>
      </c>
      <c r="CS43" s="634"/>
      <c r="CT43" s="634"/>
      <c r="CU43" s="634"/>
      <c r="CV43" s="634"/>
      <c r="CW43" s="634"/>
      <c r="CX43" s="634"/>
      <c r="CY43" s="635"/>
      <c r="CZ43" s="624" t="s">
        <v>248</v>
      </c>
      <c r="DA43" s="636"/>
      <c r="DB43" s="636"/>
      <c r="DC43" s="637"/>
      <c r="DD43" s="627" t="s">
        <v>239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1563453</v>
      </c>
      <c r="CS44" s="622"/>
      <c r="CT44" s="622"/>
      <c r="CU44" s="622"/>
      <c r="CV44" s="622"/>
      <c r="CW44" s="622"/>
      <c r="CX44" s="622"/>
      <c r="CY44" s="623"/>
      <c r="CZ44" s="624">
        <v>15.1</v>
      </c>
      <c r="DA44" s="625"/>
      <c r="DB44" s="625"/>
      <c r="DC44" s="626"/>
      <c r="DD44" s="627">
        <v>132433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1135769</v>
      </c>
      <c r="CS45" s="634"/>
      <c r="CT45" s="634"/>
      <c r="CU45" s="634"/>
      <c r="CV45" s="634"/>
      <c r="CW45" s="634"/>
      <c r="CX45" s="634"/>
      <c r="CY45" s="635"/>
      <c r="CZ45" s="624">
        <v>10.9</v>
      </c>
      <c r="DA45" s="636"/>
      <c r="DB45" s="636"/>
      <c r="DC45" s="637"/>
      <c r="DD45" s="627">
        <v>68026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378166</v>
      </c>
      <c r="CS46" s="622"/>
      <c r="CT46" s="622"/>
      <c r="CU46" s="622"/>
      <c r="CV46" s="622"/>
      <c r="CW46" s="622"/>
      <c r="CX46" s="622"/>
      <c r="CY46" s="623"/>
      <c r="CZ46" s="624">
        <v>3.6</v>
      </c>
      <c r="DA46" s="625"/>
      <c r="DB46" s="625"/>
      <c r="DC46" s="626"/>
      <c r="DD46" s="627">
        <v>56040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24865</v>
      </c>
      <c r="CS47" s="634"/>
      <c r="CT47" s="634"/>
      <c r="CU47" s="634"/>
      <c r="CV47" s="634"/>
      <c r="CW47" s="634"/>
      <c r="CX47" s="634"/>
      <c r="CY47" s="635"/>
      <c r="CZ47" s="624">
        <v>0.2</v>
      </c>
      <c r="DA47" s="636"/>
      <c r="DB47" s="636"/>
      <c r="DC47" s="637"/>
      <c r="DD47" s="627">
        <v>5261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248</v>
      </c>
      <c r="CS48" s="622"/>
      <c r="CT48" s="622"/>
      <c r="CU48" s="622"/>
      <c r="CV48" s="622"/>
      <c r="CW48" s="622"/>
      <c r="CX48" s="622"/>
      <c r="CY48" s="623"/>
      <c r="CZ48" s="624" t="s">
        <v>239</v>
      </c>
      <c r="DA48" s="625"/>
      <c r="DB48" s="625"/>
      <c r="DC48" s="626"/>
      <c r="DD48" s="627" t="s">
        <v>239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10383246</v>
      </c>
      <c r="CS49" s="606"/>
      <c r="CT49" s="606"/>
      <c r="CU49" s="606"/>
      <c r="CV49" s="606"/>
      <c r="CW49" s="606"/>
      <c r="CX49" s="606"/>
      <c r="CY49" s="607"/>
      <c r="CZ49" s="608">
        <v>100</v>
      </c>
      <c r="DA49" s="609"/>
      <c r="DB49" s="609"/>
      <c r="DC49" s="610"/>
      <c r="DD49" s="611">
        <v>6741532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czLFiZ+j1FEykb+yrwIOZZbe6WJteX4Ir50qAe+6A+ZK8ObEKwxRX1wVEYLEQeqclKXbE7a4Cnsh4x4fM+QJA==" saltValue="S5gl41dbLf17J3OoycLeF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1" t="s">
        <v>371</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372</v>
      </c>
      <c r="DK2" s="1093"/>
      <c r="DL2" s="1093"/>
      <c r="DM2" s="1093"/>
      <c r="DN2" s="1093"/>
      <c r="DO2" s="1094"/>
      <c r="DP2" s="228"/>
      <c r="DQ2" s="1092" t="s">
        <v>373</v>
      </c>
      <c r="DR2" s="1093"/>
      <c r="DS2" s="1093"/>
      <c r="DT2" s="1093"/>
      <c r="DU2" s="1093"/>
      <c r="DV2" s="1093"/>
      <c r="DW2" s="1093"/>
      <c r="DX2" s="1093"/>
      <c r="DY2" s="1093"/>
      <c r="DZ2" s="109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0" t="s">
        <v>374</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6" t="s">
        <v>376</v>
      </c>
      <c r="B5" s="997"/>
      <c r="C5" s="997"/>
      <c r="D5" s="997"/>
      <c r="E5" s="997"/>
      <c r="F5" s="997"/>
      <c r="G5" s="997"/>
      <c r="H5" s="997"/>
      <c r="I5" s="997"/>
      <c r="J5" s="997"/>
      <c r="K5" s="997"/>
      <c r="L5" s="997"/>
      <c r="M5" s="997"/>
      <c r="N5" s="997"/>
      <c r="O5" s="997"/>
      <c r="P5" s="998"/>
      <c r="Q5" s="1002" t="s">
        <v>377</v>
      </c>
      <c r="R5" s="1003"/>
      <c r="S5" s="1003"/>
      <c r="T5" s="1003"/>
      <c r="U5" s="1004"/>
      <c r="V5" s="1002" t="s">
        <v>378</v>
      </c>
      <c r="W5" s="1003"/>
      <c r="X5" s="1003"/>
      <c r="Y5" s="1003"/>
      <c r="Z5" s="1004"/>
      <c r="AA5" s="1002" t="s">
        <v>379</v>
      </c>
      <c r="AB5" s="1003"/>
      <c r="AC5" s="1003"/>
      <c r="AD5" s="1003"/>
      <c r="AE5" s="1003"/>
      <c r="AF5" s="1095" t="s">
        <v>380</v>
      </c>
      <c r="AG5" s="1003"/>
      <c r="AH5" s="1003"/>
      <c r="AI5" s="1003"/>
      <c r="AJ5" s="1016"/>
      <c r="AK5" s="1003" t="s">
        <v>381</v>
      </c>
      <c r="AL5" s="1003"/>
      <c r="AM5" s="1003"/>
      <c r="AN5" s="1003"/>
      <c r="AO5" s="1004"/>
      <c r="AP5" s="1002" t="s">
        <v>382</v>
      </c>
      <c r="AQ5" s="1003"/>
      <c r="AR5" s="1003"/>
      <c r="AS5" s="1003"/>
      <c r="AT5" s="1004"/>
      <c r="AU5" s="1002" t="s">
        <v>383</v>
      </c>
      <c r="AV5" s="1003"/>
      <c r="AW5" s="1003"/>
      <c r="AX5" s="1003"/>
      <c r="AY5" s="1016"/>
      <c r="AZ5" s="232"/>
      <c r="BA5" s="232"/>
      <c r="BB5" s="232"/>
      <c r="BC5" s="232"/>
      <c r="BD5" s="232"/>
      <c r="BE5" s="233"/>
      <c r="BF5" s="233"/>
      <c r="BG5" s="233"/>
      <c r="BH5" s="233"/>
      <c r="BI5" s="233"/>
      <c r="BJ5" s="233"/>
      <c r="BK5" s="233"/>
      <c r="BL5" s="233"/>
      <c r="BM5" s="233"/>
      <c r="BN5" s="233"/>
      <c r="BO5" s="233"/>
      <c r="BP5" s="233"/>
      <c r="BQ5" s="996" t="s">
        <v>384</v>
      </c>
      <c r="BR5" s="997"/>
      <c r="BS5" s="997"/>
      <c r="BT5" s="997"/>
      <c r="BU5" s="997"/>
      <c r="BV5" s="997"/>
      <c r="BW5" s="997"/>
      <c r="BX5" s="997"/>
      <c r="BY5" s="997"/>
      <c r="BZ5" s="997"/>
      <c r="CA5" s="997"/>
      <c r="CB5" s="997"/>
      <c r="CC5" s="997"/>
      <c r="CD5" s="997"/>
      <c r="CE5" s="997"/>
      <c r="CF5" s="997"/>
      <c r="CG5" s="998"/>
      <c r="CH5" s="1002" t="s">
        <v>385</v>
      </c>
      <c r="CI5" s="1003"/>
      <c r="CJ5" s="1003"/>
      <c r="CK5" s="1003"/>
      <c r="CL5" s="1004"/>
      <c r="CM5" s="1002" t="s">
        <v>386</v>
      </c>
      <c r="CN5" s="1003"/>
      <c r="CO5" s="1003"/>
      <c r="CP5" s="1003"/>
      <c r="CQ5" s="1004"/>
      <c r="CR5" s="1002" t="s">
        <v>387</v>
      </c>
      <c r="CS5" s="1003"/>
      <c r="CT5" s="1003"/>
      <c r="CU5" s="1003"/>
      <c r="CV5" s="1004"/>
      <c r="CW5" s="1002" t="s">
        <v>388</v>
      </c>
      <c r="CX5" s="1003"/>
      <c r="CY5" s="1003"/>
      <c r="CZ5" s="1003"/>
      <c r="DA5" s="1004"/>
      <c r="DB5" s="1002" t="s">
        <v>389</v>
      </c>
      <c r="DC5" s="1003"/>
      <c r="DD5" s="1003"/>
      <c r="DE5" s="1003"/>
      <c r="DF5" s="1004"/>
      <c r="DG5" s="1085" t="s">
        <v>390</v>
      </c>
      <c r="DH5" s="1086"/>
      <c r="DI5" s="1086"/>
      <c r="DJ5" s="1086"/>
      <c r="DK5" s="1087"/>
      <c r="DL5" s="1085" t="s">
        <v>391</v>
      </c>
      <c r="DM5" s="1086"/>
      <c r="DN5" s="1086"/>
      <c r="DO5" s="1086"/>
      <c r="DP5" s="1087"/>
      <c r="DQ5" s="1002" t="s">
        <v>392</v>
      </c>
      <c r="DR5" s="1003"/>
      <c r="DS5" s="1003"/>
      <c r="DT5" s="1003"/>
      <c r="DU5" s="1004"/>
      <c r="DV5" s="1002" t="s">
        <v>383</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6"/>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4"/>
    </row>
    <row r="7" spans="1:131" s="235" customFormat="1" ht="26.25" customHeight="1" thickTop="1" x14ac:dyDescent="0.15">
      <c r="A7" s="236">
        <v>1</v>
      </c>
      <c r="B7" s="1048" t="s">
        <v>393</v>
      </c>
      <c r="C7" s="1049"/>
      <c r="D7" s="1049"/>
      <c r="E7" s="1049"/>
      <c r="F7" s="1049"/>
      <c r="G7" s="1049"/>
      <c r="H7" s="1049"/>
      <c r="I7" s="1049"/>
      <c r="J7" s="1049"/>
      <c r="K7" s="1049"/>
      <c r="L7" s="1049"/>
      <c r="M7" s="1049"/>
      <c r="N7" s="1049"/>
      <c r="O7" s="1049"/>
      <c r="P7" s="1050"/>
      <c r="Q7" s="1103">
        <v>10804</v>
      </c>
      <c r="R7" s="1104"/>
      <c r="S7" s="1104"/>
      <c r="T7" s="1104"/>
      <c r="U7" s="1104"/>
      <c r="V7" s="1104">
        <v>10531</v>
      </c>
      <c r="W7" s="1104"/>
      <c r="X7" s="1104"/>
      <c r="Y7" s="1104"/>
      <c r="Z7" s="1104"/>
      <c r="AA7" s="1104">
        <f>Q7-V7</f>
        <v>273</v>
      </c>
      <c r="AB7" s="1104"/>
      <c r="AC7" s="1104"/>
      <c r="AD7" s="1104"/>
      <c r="AE7" s="1105"/>
      <c r="AF7" s="1106">
        <v>248</v>
      </c>
      <c r="AG7" s="1107"/>
      <c r="AH7" s="1107"/>
      <c r="AI7" s="1107"/>
      <c r="AJ7" s="1108"/>
      <c r="AK7" s="1109">
        <v>121</v>
      </c>
      <c r="AL7" s="1110"/>
      <c r="AM7" s="1110"/>
      <c r="AN7" s="1110"/>
      <c r="AO7" s="1110"/>
      <c r="AP7" s="1110">
        <v>14427</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t="s">
        <v>597</v>
      </c>
      <c r="BT7" s="1101"/>
      <c r="BU7" s="1101"/>
      <c r="BV7" s="1101"/>
      <c r="BW7" s="1101"/>
      <c r="BX7" s="1101"/>
      <c r="BY7" s="1101"/>
      <c r="BZ7" s="1101"/>
      <c r="CA7" s="1101"/>
      <c r="CB7" s="1101"/>
      <c r="CC7" s="1101"/>
      <c r="CD7" s="1101"/>
      <c r="CE7" s="1101"/>
      <c r="CF7" s="1101"/>
      <c r="CG7" s="1113"/>
      <c r="CH7" s="1097">
        <v>44</v>
      </c>
      <c r="CI7" s="1098"/>
      <c r="CJ7" s="1098"/>
      <c r="CK7" s="1098"/>
      <c r="CL7" s="1099"/>
      <c r="CM7" s="1097">
        <v>603</v>
      </c>
      <c r="CN7" s="1098"/>
      <c r="CO7" s="1098"/>
      <c r="CP7" s="1098"/>
      <c r="CQ7" s="1099"/>
      <c r="CR7" s="1097">
        <v>111</v>
      </c>
      <c r="CS7" s="1098"/>
      <c r="CT7" s="1098"/>
      <c r="CU7" s="1098"/>
      <c r="CV7" s="1099"/>
      <c r="CW7" s="1097" t="s">
        <v>523</v>
      </c>
      <c r="CX7" s="1098"/>
      <c r="CY7" s="1098"/>
      <c r="CZ7" s="1098"/>
      <c r="DA7" s="1099"/>
      <c r="DB7" s="1097" t="s">
        <v>523</v>
      </c>
      <c r="DC7" s="1098"/>
      <c r="DD7" s="1098"/>
      <c r="DE7" s="1098"/>
      <c r="DF7" s="1099"/>
      <c r="DG7" s="1097" t="s">
        <v>523</v>
      </c>
      <c r="DH7" s="1098"/>
      <c r="DI7" s="1098"/>
      <c r="DJ7" s="1098"/>
      <c r="DK7" s="1099"/>
      <c r="DL7" s="1097" t="s">
        <v>523</v>
      </c>
      <c r="DM7" s="1098"/>
      <c r="DN7" s="1098"/>
      <c r="DO7" s="1098"/>
      <c r="DP7" s="1099"/>
      <c r="DQ7" s="1097" t="s">
        <v>523</v>
      </c>
      <c r="DR7" s="1098"/>
      <c r="DS7" s="1098"/>
      <c r="DT7" s="1098"/>
      <c r="DU7" s="1099"/>
      <c r="DV7" s="1100"/>
      <c r="DW7" s="1101"/>
      <c r="DX7" s="1101"/>
      <c r="DY7" s="1101"/>
      <c r="DZ7" s="1102"/>
      <c r="EA7" s="234"/>
    </row>
    <row r="8" spans="1:131" s="235" customFormat="1" ht="26.25" customHeight="1" x14ac:dyDescent="0.15">
      <c r="A8" s="238">
        <v>2</v>
      </c>
      <c r="B8" s="1031"/>
      <c r="C8" s="1032"/>
      <c r="D8" s="1032"/>
      <c r="E8" s="1032"/>
      <c r="F8" s="1032"/>
      <c r="G8" s="1032"/>
      <c r="H8" s="1032"/>
      <c r="I8" s="1032"/>
      <c r="J8" s="1032"/>
      <c r="K8" s="1032"/>
      <c r="L8" s="1032"/>
      <c r="M8" s="1032"/>
      <c r="N8" s="1032"/>
      <c r="O8" s="1032"/>
      <c r="P8" s="1033"/>
      <c r="Q8" s="1039"/>
      <c r="R8" s="1040"/>
      <c r="S8" s="1040"/>
      <c r="T8" s="1040"/>
      <c r="U8" s="1040"/>
      <c r="V8" s="1040"/>
      <c r="W8" s="1040"/>
      <c r="X8" s="1040"/>
      <c r="Y8" s="1040"/>
      <c r="Z8" s="1040"/>
      <c r="AA8" s="1040"/>
      <c r="AB8" s="1040"/>
      <c r="AC8" s="1040"/>
      <c r="AD8" s="1040"/>
      <c r="AE8" s="1041"/>
      <c r="AF8" s="1036"/>
      <c r="AG8" s="1037"/>
      <c r="AH8" s="1037"/>
      <c r="AI8" s="1037"/>
      <c r="AJ8" s="1038"/>
      <c r="AK8" s="1081"/>
      <c r="AL8" s="1082"/>
      <c r="AM8" s="1082"/>
      <c r="AN8" s="1082"/>
      <c r="AO8" s="1082"/>
      <c r="AP8" s="1082"/>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4"/>
    </row>
    <row r="9" spans="1:131" s="235" customFormat="1" ht="26.25" customHeight="1" x14ac:dyDescent="0.15">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15">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394</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8">
        <f>Q7</f>
        <v>10804</v>
      </c>
      <c r="R23" s="1062"/>
      <c r="S23" s="1062"/>
      <c r="T23" s="1062"/>
      <c r="U23" s="1062"/>
      <c r="V23" s="1062">
        <f>V7</f>
        <v>10531</v>
      </c>
      <c r="W23" s="1062"/>
      <c r="X23" s="1062"/>
      <c r="Y23" s="1062"/>
      <c r="Z23" s="1062"/>
      <c r="AA23" s="1062">
        <f>AA7</f>
        <v>273</v>
      </c>
      <c r="AB23" s="1062"/>
      <c r="AC23" s="1062"/>
      <c r="AD23" s="1062"/>
      <c r="AE23" s="1069"/>
      <c r="AF23" s="1070">
        <v>248</v>
      </c>
      <c r="AG23" s="1062"/>
      <c r="AH23" s="1062"/>
      <c r="AI23" s="1062"/>
      <c r="AJ23" s="1071"/>
      <c r="AK23" s="1072"/>
      <c r="AL23" s="1073"/>
      <c r="AM23" s="1073"/>
      <c r="AN23" s="1073"/>
      <c r="AO23" s="1073"/>
      <c r="AP23" s="1062">
        <f>AP7</f>
        <v>14427</v>
      </c>
      <c r="AQ23" s="1062"/>
      <c r="AR23" s="1062"/>
      <c r="AS23" s="1062"/>
      <c r="AT23" s="1062"/>
      <c r="AU23" s="1063"/>
      <c r="AV23" s="1063"/>
      <c r="AW23" s="1063"/>
      <c r="AX23" s="1063"/>
      <c r="AY23" s="1064"/>
      <c r="AZ23" s="1065" t="s">
        <v>397</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1" t="s">
        <v>398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60" t="s">
        <v>399</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376</v>
      </c>
      <c r="B26" s="997"/>
      <c r="C26" s="997"/>
      <c r="D26" s="997"/>
      <c r="E26" s="997"/>
      <c r="F26" s="997"/>
      <c r="G26" s="997"/>
      <c r="H26" s="997"/>
      <c r="I26" s="997"/>
      <c r="J26" s="997"/>
      <c r="K26" s="997"/>
      <c r="L26" s="997"/>
      <c r="M26" s="997"/>
      <c r="N26" s="997"/>
      <c r="O26" s="997"/>
      <c r="P26" s="998"/>
      <c r="Q26" s="1002" t="s">
        <v>400</v>
      </c>
      <c r="R26" s="1003"/>
      <c r="S26" s="1003"/>
      <c r="T26" s="1003"/>
      <c r="U26" s="1004"/>
      <c r="V26" s="1002" t="s">
        <v>401</v>
      </c>
      <c r="W26" s="1003"/>
      <c r="X26" s="1003"/>
      <c r="Y26" s="1003"/>
      <c r="Z26" s="1004"/>
      <c r="AA26" s="1002" t="s">
        <v>402</v>
      </c>
      <c r="AB26" s="1003"/>
      <c r="AC26" s="1003"/>
      <c r="AD26" s="1003"/>
      <c r="AE26" s="1003"/>
      <c r="AF26" s="1056" t="s">
        <v>403</v>
      </c>
      <c r="AG26" s="1009"/>
      <c r="AH26" s="1009"/>
      <c r="AI26" s="1009"/>
      <c r="AJ26" s="1057"/>
      <c r="AK26" s="1003" t="s">
        <v>404</v>
      </c>
      <c r="AL26" s="1003"/>
      <c r="AM26" s="1003"/>
      <c r="AN26" s="1003"/>
      <c r="AO26" s="1004"/>
      <c r="AP26" s="1002" t="s">
        <v>405</v>
      </c>
      <c r="AQ26" s="1003"/>
      <c r="AR26" s="1003"/>
      <c r="AS26" s="1003"/>
      <c r="AT26" s="1004"/>
      <c r="AU26" s="1002" t="s">
        <v>406</v>
      </c>
      <c r="AV26" s="1003"/>
      <c r="AW26" s="1003"/>
      <c r="AX26" s="1003"/>
      <c r="AY26" s="1004"/>
      <c r="AZ26" s="1002" t="s">
        <v>407</v>
      </c>
      <c r="BA26" s="1003"/>
      <c r="BB26" s="1003"/>
      <c r="BC26" s="1003"/>
      <c r="BD26" s="1004"/>
      <c r="BE26" s="1002" t="s">
        <v>383</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48" t="s">
        <v>408</v>
      </c>
      <c r="C28" s="1049"/>
      <c r="D28" s="1049"/>
      <c r="E28" s="1049"/>
      <c r="F28" s="1049"/>
      <c r="G28" s="1049"/>
      <c r="H28" s="1049"/>
      <c r="I28" s="1049"/>
      <c r="J28" s="1049"/>
      <c r="K28" s="1049"/>
      <c r="L28" s="1049"/>
      <c r="M28" s="1049"/>
      <c r="N28" s="1049"/>
      <c r="O28" s="1049"/>
      <c r="P28" s="1050"/>
      <c r="Q28" s="1051">
        <v>2051</v>
      </c>
      <c r="R28" s="1052"/>
      <c r="S28" s="1052"/>
      <c r="T28" s="1052"/>
      <c r="U28" s="1052"/>
      <c r="V28" s="1052">
        <v>1967</v>
      </c>
      <c r="W28" s="1052"/>
      <c r="X28" s="1052"/>
      <c r="Y28" s="1052"/>
      <c r="Z28" s="1052"/>
      <c r="AA28" s="1052">
        <f t="shared" ref="AA28:AA33" si="0">Q28-V28</f>
        <v>84</v>
      </c>
      <c r="AB28" s="1052"/>
      <c r="AC28" s="1052"/>
      <c r="AD28" s="1052"/>
      <c r="AE28" s="1053"/>
      <c r="AF28" s="1054">
        <v>84</v>
      </c>
      <c r="AG28" s="1052"/>
      <c r="AH28" s="1052"/>
      <c r="AI28" s="1052"/>
      <c r="AJ28" s="1055"/>
      <c r="AK28" s="1043">
        <v>240</v>
      </c>
      <c r="AL28" s="1044"/>
      <c r="AM28" s="1044"/>
      <c r="AN28" s="1044"/>
      <c r="AO28" s="1044"/>
      <c r="AP28" s="1044" t="s">
        <v>523</v>
      </c>
      <c r="AQ28" s="1044"/>
      <c r="AR28" s="1044"/>
      <c r="AS28" s="1044"/>
      <c r="AT28" s="1044"/>
      <c r="AU28" s="1044" t="s">
        <v>523</v>
      </c>
      <c r="AV28" s="1044"/>
      <c r="AW28" s="1044"/>
      <c r="AX28" s="1044"/>
      <c r="AY28" s="1044"/>
      <c r="AZ28" s="1045" t="s">
        <v>523</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409</v>
      </c>
      <c r="C29" s="1032"/>
      <c r="D29" s="1032"/>
      <c r="E29" s="1032"/>
      <c r="F29" s="1032"/>
      <c r="G29" s="1032"/>
      <c r="H29" s="1032"/>
      <c r="I29" s="1032"/>
      <c r="J29" s="1032"/>
      <c r="K29" s="1032"/>
      <c r="L29" s="1032"/>
      <c r="M29" s="1032"/>
      <c r="N29" s="1032"/>
      <c r="O29" s="1032"/>
      <c r="P29" s="1033"/>
      <c r="Q29" s="1039">
        <v>1866</v>
      </c>
      <c r="R29" s="1040"/>
      <c r="S29" s="1040"/>
      <c r="T29" s="1040"/>
      <c r="U29" s="1040"/>
      <c r="V29" s="1040">
        <v>1670</v>
      </c>
      <c r="W29" s="1040"/>
      <c r="X29" s="1040"/>
      <c r="Y29" s="1040"/>
      <c r="Z29" s="1040"/>
      <c r="AA29" s="1041">
        <f t="shared" si="0"/>
        <v>196</v>
      </c>
      <c r="AB29" s="1037"/>
      <c r="AC29" s="1037"/>
      <c r="AD29" s="1037"/>
      <c r="AE29" s="1038"/>
      <c r="AF29" s="1036">
        <v>196</v>
      </c>
      <c r="AG29" s="1037"/>
      <c r="AH29" s="1037"/>
      <c r="AI29" s="1037"/>
      <c r="AJ29" s="1038"/>
      <c r="AK29" s="980">
        <v>288</v>
      </c>
      <c r="AL29" s="971"/>
      <c r="AM29" s="971"/>
      <c r="AN29" s="971"/>
      <c r="AO29" s="971"/>
      <c r="AP29" s="971" t="s">
        <v>523</v>
      </c>
      <c r="AQ29" s="971"/>
      <c r="AR29" s="971"/>
      <c r="AS29" s="971"/>
      <c r="AT29" s="971"/>
      <c r="AU29" s="971" t="s">
        <v>523</v>
      </c>
      <c r="AV29" s="971"/>
      <c r="AW29" s="971"/>
      <c r="AX29" s="971"/>
      <c r="AY29" s="971"/>
      <c r="AZ29" s="1042" t="s">
        <v>523</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410</v>
      </c>
      <c r="C30" s="1032"/>
      <c r="D30" s="1032"/>
      <c r="E30" s="1032"/>
      <c r="F30" s="1032"/>
      <c r="G30" s="1032"/>
      <c r="H30" s="1032"/>
      <c r="I30" s="1032"/>
      <c r="J30" s="1032"/>
      <c r="K30" s="1032"/>
      <c r="L30" s="1032"/>
      <c r="M30" s="1032"/>
      <c r="N30" s="1032"/>
      <c r="O30" s="1032"/>
      <c r="P30" s="1033"/>
      <c r="Q30" s="1039">
        <v>315</v>
      </c>
      <c r="R30" s="1040"/>
      <c r="S30" s="1040"/>
      <c r="T30" s="1040"/>
      <c r="U30" s="1040"/>
      <c r="V30" s="1040">
        <v>309</v>
      </c>
      <c r="W30" s="1040"/>
      <c r="X30" s="1040"/>
      <c r="Y30" s="1040"/>
      <c r="Z30" s="1040"/>
      <c r="AA30" s="1041">
        <f t="shared" si="0"/>
        <v>6</v>
      </c>
      <c r="AB30" s="1037"/>
      <c r="AC30" s="1037"/>
      <c r="AD30" s="1037"/>
      <c r="AE30" s="1038"/>
      <c r="AF30" s="1036">
        <v>6</v>
      </c>
      <c r="AG30" s="1037"/>
      <c r="AH30" s="1037"/>
      <c r="AI30" s="1037"/>
      <c r="AJ30" s="1038"/>
      <c r="AK30" s="980">
        <v>103</v>
      </c>
      <c r="AL30" s="971"/>
      <c r="AM30" s="971"/>
      <c r="AN30" s="971"/>
      <c r="AO30" s="971"/>
      <c r="AP30" s="971" t="s">
        <v>523</v>
      </c>
      <c r="AQ30" s="971"/>
      <c r="AR30" s="971"/>
      <c r="AS30" s="971"/>
      <c r="AT30" s="971"/>
      <c r="AU30" s="971" t="s">
        <v>523</v>
      </c>
      <c r="AV30" s="971"/>
      <c r="AW30" s="971"/>
      <c r="AX30" s="971"/>
      <c r="AY30" s="971"/>
      <c r="AZ30" s="1042" t="s">
        <v>523</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t="s">
        <v>411</v>
      </c>
      <c r="C31" s="1032"/>
      <c r="D31" s="1032"/>
      <c r="E31" s="1032"/>
      <c r="F31" s="1032"/>
      <c r="G31" s="1032"/>
      <c r="H31" s="1032"/>
      <c r="I31" s="1032"/>
      <c r="J31" s="1032"/>
      <c r="K31" s="1032"/>
      <c r="L31" s="1032"/>
      <c r="M31" s="1032"/>
      <c r="N31" s="1032"/>
      <c r="O31" s="1032"/>
      <c r="P31" s="1033"/>
      <c r="Q31" s="1039">
        <v>401</v>
      </c>
      <c r="R31" s="1040"/>
      <c r="S31" s="1040"/>
      <c r="T31" s="1040"/>
      <c r="U31" s="1040"/>
      <c r="V31" s="1040">
        <v>401</v>
      </c>
      <c r="W31" s="1040"/>
      <c r="X31" s="1040"/>
      <c r="Y31" s="1040"/>
      <c r="Z31" s="1040"/>
      <c r="AA31" s="1041">
        <f t="shared" si="0"/>
        <v>0</v>
      </c>
      <c r="AB31" s="1037"/>
      <c r="AC31" s="1037"/>
      <c r="AD31" s="1037"/>
      <c r="AE31" s="1038"/>
      <c r="AF31" s="1036" t="s">
        <v>412</v>
      </c>
      <c r="AG31" s="1037"/>
      <c r="AH31" s="1037"/>
      <c r="AI31" s="1037"/>
      <c r="AJ31" s="1038"/>
      <c r="AK31" s="980">
        <v>48</v>
      </c>
      <c r="AL31" s="971"/>
      <c r="AM31" s="971"/>
      <c r="AN31" s="971"/>
      <c r="AO31" s="971"/>
      <c r="AP31" s="971" t="s">
        <v>523</v>
      </c>
      <c r="AQ31" s="971"/>
      <c r="AR31" s="971"/>
      <c r="AS31" s="971"/>
      <c r="AT31" s="971"/>
      <c r="AU31" s="971" t="s">
        <v>523</v>
      </c>
      <c r="AV31" s="971"/>
      <c r="AW31" s="971"/>
      <c r="AX31" s="971"/>
      <c r="AY31" s="971"/>
      <c r="AZ31" s="1042" t="s">
        <v>523</v>
      </c>
      <c r="BA31" s="1042"/>
      <c r="BB31" s="1042"/>
      <c r="BC31" s="1042"/>
      <c r="BD31" s="1042"/>
      <c r="BE31" s="972" t="s">
        <v>416</v>
      </c>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t="s">
        <v>413</v>
      </c>
      <c r="C32" s="1032"/>
      <c r="D32" s="1032"/>
      <c r="E32" s="1032"/>
      <c r="F32" s="1032"/>
      <c r="G32" s="1032"/>
      <c r="H32" s="1032"/>
      <c r="I32" s="1032"/>
      <c r="J32" s="1032"/>
      <c r="K32" s="1032"/>
      <c r="L32" s="1032"/>
      <c r="M32" s="1032"/>
      <c r="N32" s="1032"/>
      <c r="O32" s="1032"/>
      <c r="P32" s="1033"/>
      <c r="Q32" s="1039">
        <v>287</v>
      </c>
      <c r="R32" s="1040"/>
      <c r="S32" s="1040"/>
      <c r="T32" s="1040"/>
      <c r="U32" s="1040"/>
      <c r="V32" s="1040">
        <v>284</v>
      </c>
      <c r="W32" s="1040"/>
      <c r="X32" s="1040"/>
      <c r="Y32" s="1040"/>
      <c r="Z32" s="1040"/>
      <c r="AA32" s="1041">
        <f t="shared" si="0"/>
        <v>3</v>
      </c>
      <c r="AB32" s="1037"/>
      <c r="AC32" s="1037"/>
      <c r="AD32" s="1037"/>
      <c r="AE32" s="1038"/>
      <c r="AF32" s="1036">
        <v>443</v>
      </c>
      <c r="AG32" s="1037"/>
      <c r="AH32" s="1037"/>
      <c r="AI32" s="1037"/>
      <c r="AJ32" s="1038"/>
      <c r="AK32" s="980">
        <v>49</v>
      </c>
      <c r="AL32" s="971"/>
      <c r="AM32" s="971"/>
      <c r="AN32" s="971"/>
      <c r="AO32" s="971"/>
      <c r="AP32" s="971">
        <v>1698</v>
      </c>
      <c r="AQ32" s="971"/>
      <c r="AR32" s="971"/>
      <c r="AS32" s="971"/>
      <c r="AT32" s="971"/>
      <c r="AU32" s="971">
        <v>493</v>
      </c>
      <c r="AV32" s="971"/>
      <c r="AW32" s="971"/>
      <c r="AX32" s="971"/>
      <c r="AY32" s="971"/>
      <c r="AZ32" s="1042" t="s">
        <v>588</v>
      </c>
      <c r="BA32" s="1042"/>
      <c r="BB32" s="1042"/>
      <c r="BC32" s="1042"/>
      <c r="BD32" s="1042"/>
      <c r="BE32" s="972" t="s">
        <v>414</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t="s">
        <v>415</v>
      </c>
      <c r="C33" s="1032"/>
      <c r="D33" s="1032"/>
      <c r="E33" s="1032"/>
      <c r="F33" s="1032"/>
      <c r="G33" s="1032"/>
      <c r="H33" s="1032"/>
      <c r="I33" s="1032"/>
      <c r="J33" s="1032"/>
      <c r="K33" s="1032"/>
      <c r="L33" s="1032"/>
      <c r="M33" s="1032"/>
      <c r="N33" s="1032"/>
      <c r="O33" s="1032"/>
      <c r="P33" s="1033"/>
      <c r="Q33" s="1039">
        <v>108</v>
      </c>
      <c r="R33" s="1040"/>
      <c r="S33" s="1040"/>
      <c r="T33" s="1040"/>
      <c r="U33" s="1040"/>
      <c r="V33" s="1040">
        <v>100</v>
      </c>
      <c r="W33" s="1040"/>
      <c r="X33" s="1040"/>
      <c r="Y33" s="1040"/>
      <c r="Z33" s="1040"/>
      <c r="AA33" s="1041">
        <f t="shared" si="0"/>
        <v>8</v>
      </c>
      <c r="AB33" s="1037"/>
      <c r="AC33" s="1037"/>
      <c r="AD33" s="1037"/>
      <c r="AE33" s="1038"/>
      <c r="AF33" s="1036">
        <v>8</v>
      </c>
      <c r="AG33" s="1037"/>
      <c r="AH33" s="1037"/>
      <c r="AI33" s="1037"/>
      <c r="AJ33" s="1038"/>
      <c r="AK33" s="980" t="s">
        <v>588</v>
      </c>
      <c r="AL33" s="971"/>
      <c r="AM33" s="971"/>
      <c r="AN33" s="971"/>
      <c r="AO33" s="971"/>
      <c r="AP33" s="971">
        <v>441</v>
      </c>
      <c r="AQ33" s="971"/>
      <c r="AR33" s="971"/>
      <c r="AS33" s="971"/>
      <c r="AT33" s="971"/>
      <c r="AU33" s="971" t="s">
        <v>588</v>
      </c>
      <c r="AV33" s="971"/>
      <c r="AW33" s="971"/>
      <c r="AX33" s="971"/>
      <c r="AY33" s="971"/>
      <c r="AZ33" s="1042" t="s">
        <v>588</v>
      </c>
      <c r="BA33" s="1042"/>
      <c r="BB33" s="1042"/>
      <c r="BC33" s="1042"/>
      <c r="BD33" s="1042"/>
      <c r="BE33" s="972" t="s">
        <v>416</v>
      </c>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0"/>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0"/>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417</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395</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736</v>
      </c>
      <c r="AG63" s="959"/>
      <c r="AH63" s="959"/>
      <c r="AI63" s="959"/>
      <c r="AJ63" s="1023"/>
      <c r="AK63" s="1024"/>
      <c r="AL63" s="963"/>
      <c r="AM63" s="963"/>
      <c r="AN63" s="963"/>
      <c r="AO63" s="963"/>
      <c r="AP63" s="959">
        <f>AP32+AP33</f>
        <v>2139</v>
      </c>
      <c r="AQ63" s="959"/>
      <c r="AR63" s="959"/>
      <c r="AS63" s="959"/>
      <c r="AT63" s="959"/>
      <c r="AU63" s="959">
        <f>AU32</f>
        <v>493</v>
      </c>
      <c r="AV63" s="959"/>
      <c r="AW63" s="959"/>
      <c r="AX63" s="959"/>
      <c r="AY63" s="959"/>
      <c r="AZ63" s="1018"/>
      <c r="BA63" s="1018"/>
      <c r="BB63" s="1018"/>
      <c r="BC63" s="1018"/>
      <c r="BD63" s="1018"/>
      <c r="BE63" s="960"/>
      <c r="BF63" s="960"/>
      <c r="BG63" s="960"/>
      <c r="BH63" s="960"/>
      <c r="BI63" s="961"/>
      <c r="BJ63" s="1019" t="s">
        <v>419</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421</v>
      </c>
      <c r="B66" s="997"/>
      <c r="C66" s="997"/>
      <c r="D66" s="997"/>
      <c r="E66" s="997"/>
      <c r="F66" s="997"/>
      <c r="G66" s="997"/>
      <c r="H66" s="997"/>
      <c r="I66" s="997"/>
      <c r="J66" s="997"/>
      <c r="K66" s="997"/>
      <c r="L66" s="997"/>
      <c r="M66" s="997"/>
      <c r="N66" s="997"/>
      <c r="O66" s="997"/>
      <c r="P66" s="998"/>
      <c r="Q66" s="1002" t="s">
        <v>422</v>
      </c>
      <c r="R66" s="1003"/>
      <c r="S66" s="1003"/>
      <c r="T66" s="1003"/>
      <c r="U66" s="1004"/>
      <c r="V66" s="1002" t="s">
        <v>423</v>
      </c>
      <c r="W66" s="1003"/>
      <c r="X66" s="1003"/>
      <c r="Y66" s="1003"/>
      <c r="Z66" s="1004"/>
      <c r="AA66" s="1002" t="s">
        <v>424</v>
      </c>
      <c r="AB66" s="1003"/>
      <c r="AC66" s="1003"/>
      <c r="AD66" s="1003"/>
      <c r="AE66" s="1004"/>
      <c r="AF66" s="1008" t="s">
        <v>425</v>
      </c>
      <c r="AG66" s="1009"/>
      <c r="AH66" s="1009"/>
      <c r="AI66" s="1009"/>
      <c r="AJ66" s="1010"/>
      <c r="AK66" s="1002" t="s">
        <v>426</v>
      </c>
      <c r="AL66" s="997"/>
      <c r="AM66" s="997"/>
      <c r="AN66" s="997"/>
      <c r="AO66" s="998"/>
      <c r="AP66" s="1002" t="s">
        <v>427</v>
      </c>
      <c r="AQ66" s="1003"/>
      <c r="AR66" s="1003"/>
      <c r="AS66" s="1003"/>
      <c r="AT66" s="1004"/>
      <c r="AU66" s="1002" t="s">
        <v>428</v>
      </c>
      <c r="AV66" s="1003"/>
      <c r="AW66" s="1003"/>
      <c r="AX66" s="1003"/>
      <c r="AY66" s="1004"/>
      <c r="AZ66" s="1002" t="s">
        <v>383</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6" t="s">
        <v>589</v>
      </c>
      <c r="C68" s="987"/>
      <c r="D68" s="987"/>
      <c r="E68" s="987"/>
      <c r="F68" s="987"/>
      <c r="G68" s="987"/>
      <c r="H68" s="987"/>
      <c r="I68" s="987"/>
      <c r="J68" s="987"/>
      <c r="K68" s="987"/>
      <c r="L68" s="987"/>
      <c r="M68" s="987"/>
      <c r="N68" s="987"/>
      <c r="O68" s="987"/>
      <c r="P68" s="988"/>
      <c r="Q68" s="989">
        <v>1081</v>
      </c>
      <c r="R68" s="983"/>
      <c r="S68" s="983"/>
      <c r="T68" s="983"/>
      <c r="U68" s="983"/>
      <c r="V68" s="983">
        <v>1081</v>
      </c>
      <c r="W68" s="983"/>
      <c r="X68" s="983"/>
      <c r="Y68" s="983"/>
      <c r="Z68" s="983"/>
      <c r="AA68" s="983" t="s">
        <v>523</v>
      </c>
      <c r="AB68" s="983"/>
      <c r="AC68" s="983"/>
      <c r="AD68" s="983"/>
      <c r="AE68" s="983"/>
      <c r="AF68" s="983" t="s">
        <v>523</v>
      </c>
      <c r="AG68" s="983"/>
      <c r="AH68" s="983"/>
      <c r="AI68" s="983"/>
      <c r="AJ68" s="983"/>
      <c r="AK68" s="983" t="s">
        <v>523</v>
      </c>
      <c r="AL68" s="983"/>
      <c r="AM68" s="983"/>
      <c r="AN68" s="983"/>
      <c r="AO68" s="983"/>
      <c r="AP68" s="983">
        <v>60</v>
      </c>
      <c r="AQ68" s="983"/>
      <c r="AR68" s="983"/>
      <c r="AS68" s="983"/>
      <c r="AT68" s="983"/>
      <c r="AU68" s="983">
        <v>5</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590</v>
      </c>
      <c r="C69" s="975"/>
      <c r="D69" s="975"/>
      <c r="E69" s="975"/>
      <c r="F69" s="975"/>
      <c r="G69" s="975"/>
      <c r="H69" s="975"/>
      <c r="I69" s="975"/>
      <c r="J69" s="975"/>
      <c r="K69" s="975"/>
      <c r="L69" s="975"/>
      <c r="M69" s="975"/>
      <c r="N69" s="975"/>
      <c r="O69" s="975"/>
      <c r="P69" s="976"/>
      <c r="Q69" s="977">
        <v>10</v>
      </c>
      <c r="R69" s="971"/>
      <c r="S69" s="971"/>
      <c r="T69" s="971"/>
      <c r="U69" s="971"/>
      <c r="V69" s="971">
        <v>2</v>
      </c>
      <c r="W69" s="971"/>
      <c r="X69" s="971"/>
      <c r="Y69" s="971"/>
      <c r="Z69" s="971"/>
      <c r="AA69" s="971">
        <f>Q69-V69</f>
        <v>8</v>
      </c>
      <c r="AB69" s="971"/>
      <c r="AC69" s="971"/>
      <c r="AD69" s="971"/>
      <c r="AE69" s="971"/>
      <c r="AF69" s="971">
        <v>8</v>
      </c>
      <c r="AG69" s="971"/>
      <c r="AH69" s="971"/>
      <c r="AI69" s="971"/>
      <c r="AJ69" s="971"/>
      <c r="AK69" s="982" t="s">
        <v>523</v>
      </c>
      <c r="AL69" s="982"/>
      <c r="AM69" s="982"/>
      <c r="AN69" s="982"/>
      <c r="AO69" s="982"/>
      <c r="AP69" s="982" t="s">
        <v>523</v>
      </c>
      <c r="AQ69" s="982"/>
      <c r="AR69" s="982"/>
      <c r="AS69" s="982"/>
      <c r="AT69" s="982"/>
      <c r="AU69" s="982" t="s">
        <v>523</v>
      </c>
      <c r="AV69" s="982"/>
      <c r="AW69" s="982"/>
      <c r="AX69" s="982"/>
      <c r="AY69" s="982"/>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51</v>
      </c>
      <c r="R70" s="971"/>
      <c r="S70" s="971"/>
      <c r="T70" s="971"/>
      <c r="U70" s="971"/>
      <c r="V70" s="971">
        <v>51</v>
      </c>
      <c r="W70" s="971"/>
      <c r="X70" s="971"/>
      <c r="Y70" s="971"/>
      <c r="Z70" s="971"/>
      <c r="AA70" s="982" t="s">
        <v>523</v>
      </c>
      <c r="AB70" s="982"/>
      <c r="AC70" s="982"/>
      <c r="AD70" s="982"/>
      <c r="AE70" s="982"/>
      <c r="AF70" s="982" t="s">
        <v>523</v>
      </c>
      <c r="AG70" s="982"/>
      <c r="AH70" s="982"/>
      <c r="AI70" s="982"/>
      <c r="AJ70" s="982"/>
      <c r="AK70" s="982" t="s">
        <v>523</v>
      </c>
      <c r="AL70" s="982"/>
      <c r="AM70" s="982"/>
      <c r="AN70" s="982"/>
      <c r="AO70" s="982"/>
      <c r="AP70" s="982" t="s">
        <v>523</v>
      </c>
      <c r="AQ70" s="982"/>
      <c r="AR70" s="982"/>
      <c r="AS70" s="982"/>
      <c r="AT70" s="982"/>
      <c r="AU70" s="982" t="s">
        <v>523</v>
      </c>
      <c r="AV70" s="982"/>
      <c r="AW70" s="982"/>
      <c r="AX70" s="982"/>
      <c r="AY70" s="982"/>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592</v>
      </c>
      <c r="C71" s="975"/>
      <c r="D71" s="975"/>
      <c r="E71" s="975"/>
      <c r="F71" s="975"/>
      <c r="G71" s="975"/>
      <c r="H71" s="975"/>
      <c r="I71" s="975"/>
      <c r="J71" s="975"/>
      <c r="K71" s="975"/>
      <c r="L71" s="975"/>
      <c r="M71" s="975"/>
      <c r="N71" s="975"/>
      <c r="O71" s="975"/>
      <c r="P71" s="976"/>
      <c r="Q71" s="977">
        <v>135</v>
      </c>
      <c r="R71" s="971"/>
      <c r="S71" s="971"/>
      <c r="T71" s="971"/>
      <c r="U71" s="971"/>
      <c r="V71" s="971">
        <v>126</v>
      </c>
      <c r="W71" s="971"/>
      <c r="X71" s="971"/>
      <c r="Y71" s="971"/>
      <c r="Z71" s="971"/>
      <c r="AA71" s="971">
        <f>Q71-V71</f>
        <v>9</v>
      </c>
      <c r="AB71" s="971"/>
      <c r="AC71" s="971"/>
      <c r="AD71" s="971"/>
      <c r="AE71" s="971"/>
      <c r="AF71" s="971">
        <v>9</v>
      </c>
      <c r="AG71" s="971"/>
      <c r="AH71" s="971"/>
      <c r="AI71" s="971"/>
      <c r="AJ71" s="971"/>
      <c r="AK71" s="982" t="s">
        <v>523</v>
      </c>
      <c r="AL71" s="982"/>
      <c r="AM71" s="982"/>
      <c r="AN71" s="982"/>
      <c r="AO71" s="982"/>
      <c r="AP71" s="982" t="s">
        <v>523</v>
      </c>
      <c r="AQ71" s="982"/>
      <c r="AR71" s="982"/>
      <c r="AS71" s="982"/>
      <c r="AT71" s="982"/>
      <c r="AU71" s="982" t="s">
        <v>523</v>
      </c>
      <c r="AV71" s="982"/>
      <c r="AW71" s="982"/>
      <c r="AX71" s="982"/>
      <c r="AY71" s="982"/>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593</v>
      </c>
      <c r="C72" s="975"/>
      <c r="D72" s="975"/>
      <c r="E72" s="975"/>
      <c r="F72" s="975"/>
      <c r="G72" s="975"/>
      <c r="H72" s="975"/>
      <c r="I72" s="975"/>
      <c r="J72" s="975"/>
      <c r="K72" s="975"/>
      <c r="L72" s="975"/>
      <c r="M72" s="975"/>
      <c r="N72" s="975"/>
      <c r="O72" s="975"/>
      <c r="P72" s="976"/>
      <c r="Q72" s="977">
        <v>3291</v>
      </c>
      <c r="R72" s="971"/>
      <c r="S72" s="971"/>
      <c r="T72" s="971"/>
      <c r="U72" s="971"/>
      <c r="V72" s="971">
        <v>2907</v>
      </c>
      <c r="W72" s="971"/>
      <c r="X72" s="971"/>
      <c r="Y72" s="971"/>
      <c r="Z72" s="971"/>
      <c r="AA72" s="971">
        <f>Q72-V72</f>
        <v>384</v>
      </c>
      <c r="AB72" s="971"/>
      <c r="AC72" s="971"/>
      <c r="AD72" s="971"/>
      <c r="AE72" s="971"/>
      <c r="AF72" s="971">
        <v>384</v>
      </c>
      <c r="AG72" s="971"/>
      <c r="AH72" s="971"/>
      <c r="AI72" s="971"/>
      <c r="AJ72" s="971"/>
      <c r="AK72" s="982" t="s">
        <v>523</v>
      </c>
      <c r="AL72" s="982"/>
      <c r="AM72" s="982"/>
      <c r="AN72" s="982"/>
      <c r="AO72" s="982"/>
      <c r="AP72" s="982" t="s">
        <v>523</v>
      </c>
      <c r="AQ72" s="982"/>
      <c r="AR72" s="982"/>
      <c r="AS72" s="982"/>
      <c r="AT72" s="982"/>
      <c r="AU72" s="982" t="s">
        <v>523</v>
      </c>
      <c r="AV72" s="982"/>
      <c r="AW72" s="982"/>
      <c r="AX72" s="982"/>
      <c r="AY72" s="982"/>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594</v>
      </c>
      <c r="C73" s="975"/>
      <c r="D73" s="975"/>
      <c r="E73" s="975"/>
      <c r="F73" s="975"/>
      <c r="G73" s="975"/>
      <c r="H73" s="975"/>
      <c r="I73" s="975"/>
      <c r="J73" s="975"/>
      <c r="K73" s="975"/>
      <c r="L73" s="975"/>
      <c r="M73" s="975"/>
      <c r="N73" s="975"/>
      <c r="O73" s="975"/>
      <c r="P73" s="976"/>
      <c r="Q73" s="977">
        <v>9</v>
      </c>
      <c r="R73" s="971"/>
      <c r="S73" s="971"/>
      <c r="T73" s="971"/>
      <c r="U73" s="971"/>
      <c r="V73" s="971">
        <v>9</v>
      </c>
      <c r="W73" s="971"/>
      <c r="X73" s="971"/>
      <c r="Y73" s="971"/>
      <c r="Z73" s="971"/>
      <c r="AA73" s="982" t="s">
        <v>523</v>
      </c>
      <c r="AB73" s="982"/>
      <c r="AC73" s="982"/>
      <c r="AD73" s="982"/>
      <c r="AE73" s="982"/>
      <c r="AF73" s="982" t="s">
        <v>523</v>
      </c>
      <c r="AG73" s="982"/>
      <c r="AH73" s="982"/>
      <c r="AI73" s="982"/>
      <c r="AJ73" s="982"/>
      <c r="AK73" s="982" t="s">
        <v>523</v>
      </c>
      <c r="AL73" s="982"/>
      <c r="AM73" s="982"/>
      <c r="AN73" s="982"/>
      <c r="AO73" s="982"/>
      <c r="AP73" s="982" t="s">
        <v>523</v>
      </c>
      <c r="AQ73" s="982"/>
      <c r="AR73" s="982"/>
      <c r="AS73" s="982"/>
      <c r="AT73" s="982"/>
      <c r="AU73" s="982" t="s">
        <v>523</v>
      </c>
      <c r="AV73" s="982"/>
      <c r="AW73" s="982"/>
      <c r="AX73" s="982"/>
      <c r="AY73" s="982"/>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595</v>
      </c>
      <c r="C74" s="975"/>
      <c r="D74" s="975"/>
      <c r="E74" s="975"/>
      <c r="F74" s="975"/>
      <c r="G74" s="975"/>
      <c r="H74" s="975"/>
      <c r="I74" s="975"/>
      <c r="J74" s="975"/>
      <c r="K74" s="975"/>
      <c r="L74" s="975"/>
      <c r="M74" s="975"/>
      <c r="N74" s="975"/>
      <c r="O74" s="975"/>
      <c r="P74" s="976"/>
      <c r="Q74" s="977">
        <v>67</v>
      </c>
      <c r="R74" s="971"/>
      <c r="S74" s="971"/>
      <c r="T74" s="971"/>
      <c r="U74" s="971"/>
      <c r="V74" s="971">
        <v>49</v>
      </c>
      <c r="W74" s="971"/>
      <c r="X74" s="971"/>
      <c r="Y74" s="971"/>
      <c r="Z74" s="971"/>
      <c r="AA74" s="971">
        <f>Q74-V74</f>
        <v>18</v>
      </c>
      <c r="AB74" s="971"/>
      <c r="AC74" s="971"/>
      <c r="AD74" s="971"/>
      <c r="AE74" s="971"/>
      <c r="AF74" s="971">
        <v>18</v>
      </c>
      <c r="AG74" s="971"/>
      <c r="AH74" s="971"/>
      <c r="AI74" s="971"/>
      <c r="AJ74" s="971"/>
      <c r="AK74" s="982" t="s">
        <v>523</v>
      </c>
      <c r="AL74" s="982"/>
      <c r="AM74" s="982"/>
      <c r="AN74" s="982"/>
      <c r="AO74" s="982"/>
      <c r="AP74" s="982" t="s">
        <v>523</v>
      </c>
      <c r="AQ74" s="982"/>
      <c r="AR74" s="982"/>
      <c r="AS74" s="982"/>
      <c r="AT74" s="982"/>
      <c r="AU74" s="982" t="s">
        <v>523</v>
      </c>
      <c r="AV74" s="982"/>
      <c r="AW74" s="982"/>
      <c r="AX74" s="982"/>
      <c r="AY74" s="982"/>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596</v>
      </c>
      <c r="C75" s="975"/>
      <c r="D75" s="975"/>
      <c r="E75" s="975"/>
      <c r="F75" s="975"/>
      <c r="G75" s="975"/>
      <c r="H75" s="975"/>
      <c r="I75" s="975"/>
      <c r="J75" s="975"/>
      <c r="K75" s="975"/>
      <c r="L75" s="975"/>
      <c r="M75" s="975"/>
      <c r="N75" s="975"/>
      <c r="O75" s="975"/>
      <c r="P75" s="976"/>
      <c r="Q75" s="978">
        <v>147566</v>
      </c>
      <c r="R75" s="979"/>
      <c r="S75" s="979"/>
      <c r="T75" s="979"/>
      <c r="U75" s="980"/>
      <c r="V75" s="981">
        <v>144092</v>
      </c>
      <c r="W75" s="979"/>
      <c r="X75" s="979"/>
      <c r="Y75" s="979"/>
      <c r="Z75" s="980"/>
      <c r="AA75" s="971">
        <f>Q75-V75</f>
        <v>3474</v>
      </c>
      <c r="AB75" s="971"/>
      <c r="AC75" s="971"/>
      <c r="AD75" s="971"/>
      <c r="AE75" s="971"/>
      <c r="AF75" s="981">
        <v>3474</v>
      </c>
      <c r="AG75" s="979"/>
      <c r="AH75" s="979"/>
      <c r="AI75" s="979"/>
      <c r="AJ75" s="980"/>
      <c r="AK75" s="982" t="s">
        <v>523</v>
      </c>
      <c r="AL75" s="982"/>
      <c r="AM75" s="982"/>
      <c r="AN75" s="982"/>
      <c r="AO75" s="982"/>
      <c r="AP75" s="982" t="s">
        <v>523</v>
      </c>
      <c r="AQ75" s="982"/>
      <c r="AR75" s="982"/>
      <c r="AS75" s="982"/>
      <c r="AT75" s="982"/>
      <c r="AU75" s="982" t="s">
        <v>523</v>
      </c>
      <c r="AV75" s="982"/>
      <c r="AW75" s="982"/>
      <c r="AX75" s="982"/>
      <c r="AY75" s="982"/>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AF69+AF71+AF72+AF74+AF75</f>
        <v>3893</v>
      </c>
      <c r="AG88" s="959"/>
      <c r="AH88" s="959"/>
      <c r="AI88" s="959"/>
      <c r="AJ88" s="959"/>
      <c r="AK88" s="963"/>
      <c r="AL88" s="963"/>
      <c r="AM88" s="963"/>
      <c r="AN88" s="963"/>
      <c r="AO88" s="963"/>
      <c r="AP88" s="959">
        <f>AP68</f>
        <v>60</v>
      </c>
      <c r="AQ88" s="959"/>
      <c r="AR88" s="959"/>
      <c r="AS88" s="959"/>
      <c r="AT88" s="959"/>
      <c r="AU88" s="959">
        <f>AU68</f>
        <v>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CR7</f>
        <v>111</v>
      </c>
      <c r="CS102" s="953"/>
      <c r="CT102" s="953"/>
      <c r="CU102" s="953"/>
      <c r="CV102" s="954"/>
      <c r="CW102" s="952">
        <v>0</v>
      </c>
      <c r="CX102" s="953"/>
      <c r="CY102" s="953"/>
      <c r="CZ102" s="953"/>
      <c r="DA102" s="954"/>
      <c r="DB102" s="952">
        <v>0</v>
      </c>
      <c r="DC102" s="953"/>
      <c r="DD102" s="953"/>
      <c r="DE102" s="953"/>
      <c r="DF102" s="954"/>
      <c r="DG102" s="952">
        <v>0</v>
      </c>
      <c r="DH102" s="953"/>
      <c r="DI102" s="953"/>
      <c r="DJ102" s="953"/>
      <c r="DK102" s="954"/>
      <c r="DL102" s="952">
        <v>0</v>
      </c>
      <c r="DM102" s="953"/>
      <c r="DN102" s="953"/>
      <c r="DO102" s="953"/>
      <c r="DP102" s="954"/>
      <c r="DQ102" s="952">
        <v>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313</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313</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313</v>
      </c>
      <c r="DR109" s="896"/>
      <c r="DS109" s="896"/>
      <c r="DT109" s="896"/>
      <c r="DU109" s="897"/>
      <c r="DV109" s="898" t="s">
        <v>440</v>
      </c>
      <c r="DW109" s="896"/>
      <c r="DX109" s="896"/>
      <c r="DY109" s="896"/>
      <c r="DZ109" s="929"/>
    </row>
    <row r="110" spans="1:131" s="230" customFormat="1" ht="26.25" customHeight="1" x14ac:dyDescent="0.15">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1639147</v>
      </c>
      <c r="AB110" s="889"/>
      <c r="AC110" s="889"/>
      <c r="AD110" s="889"/>
      <c r="AE110" s="890"/>
      <c r="AF110" s="891">
        <v>1624681</v>
      </c>
      <c r="AG110" s="889"/>
      <c r="AH110" s="889"/>
      <c r="AI110" s="889"/>
      <c r="AJ110" s="890"/>
      <c r="AK110" s="891">
        <v>1691719</v>
      </c>
      <c r="AL110" s="889"/>
      <c r="AM110" s="889"/>
      <c r="AN110" s="889"/>
      <c r="AO110" s="890"/>
      <c r="AP110" s="892">
        <v>37.6</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15348111</v>
      </c>
      <c r="BR110" s="842"/>
      <c r="BS110" s="842"/>
      <c r="BT110" s="842"/>
      <c r="BU110" s="842"/>
      <c r="BV110" s="842">
        <v>15228450</v>
      </c>
      <c r="BW110" s="842"/>
      <c r="BX110" s="842"/>
      <c r="BY110" s="842"/>
      <c r="BZ110" s="842"/>
      <c r="CA110" s="842">
        <v>14427256</v>
      </c>
      <c r="CB110" s="842"/>
      <c r="CC110" s="842"/>
      <c r="CD110" s="842"/>
      <c r="CE110" s="842"/>
      <c r="CF110" s="866">
        <v>320.39999999999998</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446</v>
      </c>
      <c r="DH110" s="842"/>
      <c r="DI110" s="842"/>
      <c r="DJ110" s="842"/>
      <c r="DK110" s="842"/>
      <c r="DL110" s="842" t="s">
        <v>446</v>
      </c>
      <c r="DM110" s="842"/>
      <c r="DN110" s="842"/>
      <c r="DO110" s="842"/>
      <c r="DP110" s="842"/>
      <c r="DQ110" s="842" t="s">
        <v>446</v>
      </c>
      <c r="DR110" s="842"/>
      <c r="DS110" s="842"/>
      <c r="DT110" s="842"/>
      <c r="DU110" s="842"/>
      <c r="DV110" s="843" t="s">
        <v>446</v>
      </c>
      <c r="DW110" s="843"/>
      <c r="DX110" s="843"/>
      <c r="DY110" s="843"/>
      <c r="DZ110" s="844"/>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446</v>
      </c>
      <c r="AG111" s="919"/>
      <c r="AH111" s="919"/>
      <c r="AI111" s="919"/>
      <c r="AJ111" s="920"/>
      <c r="AK111" s="921" t="s">
        <v>446</v>
      </c>
      <c r="AL111" s="919"/>
      <c r="AM111" s="919"/>
      <c r="AN111" s="919"/>
      <c r="AO111" s="920"/>
      <c r="AP111" s="922" t="s">
        <v>446</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t="s">
        <v>449</v>
      </c>
      <c r="BR111" s="817"/>
      <c r="BS111" s="817"/>
      <c r="BT111" s="817"/>
      <c r="BU111" s="817"/>
      <c r="BV111" s="817" t="s">
        <v>449</v>
      </c>
      <c r="BW111" s="817"/>
      <c r="BX111" s="817"/>
      <c r="BY111" s="817"/>
      <c r="BZ111" s="817"/>
      <c r="CA111" s="817" t="s">
        <v>449</v>
      </c>
      <c r="CB111" s="817"/>
      <c r="CC111" s="817"/>
      <c r="CD111" s="817"/>
      <c r="CE111" s="817"/>
      <c r="CF111" s="875" t="s">
        <v>449</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449</v>
      </c>
      <c r="DM111" s="817"/>
      <c r="DN111" s="817"/>
      <c r="DO111" s="817"/>
      <c r="DP111" s="817"/>
      <c r="DQ111" s="817" t="s">
        <v>449</v>
      </c>
      <c r="DR111" s="817"/>
      <c r="DS111" s="817"/>
      <c r="DT111" s="817"/>
      <c r="DU111" s="817"/>
      <c r="DV111" s="794" t="s">
        <v>449</v>
      </c>
      <c r="DW111" s="794"/>
      <c r="DX111" s="794"/>
      <c r="DY111" s="794"/>
      <c r="DZ111" s="795"/>
    </row>
    <row r="112" spans="1:131" s="230" customFormat="1" ht="26.25" customHeight="1" x14ac:dyDescent="0.15">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449</v>
      </c>
      <c r="AG112" s="780"/>
      <c r="AH112" s="780"/>
      <c r="AI112" s="780"/>
      <c r="AJ112" s="781"/>
      <c r="AK112" s="782" t="s">
        <v>453</v>
      </c>
      <c r="AL112" s="780"/>
      <c r="AM112" s="780"/>
      <c r="AN112" s="780"/>
      <c r="AO112" s="781"/>
      <c r="AP112" s="824" t="s">
        <v>449</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514333</v>
      </c>
      <c r="BR112" s="817"/>
      <c r="BS112" s="817"/>
      <c r="BT112" s="817"/>
      <c r="BU112" s="817"/>
      <c r="BV112" s="817">
        <v>562761</v>
      </c>
      <c r="BW112" s="817"/>
      <c r="BX112" s="817"/>
      <c r="BY112" s="817"/>
      <c r="BZ112" s="817"/>
      <c r="CA112" s="817">
        <v>492501</v>
      </c>
      <c r="CB112" s="817"/>
      <c r="CC112" s="817"/>
      <c r="CD112" s="817"/>
      <c r="CE112" s="817"/>
      <c r="CF112" s="875">
        <v>10.9</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449</v>
      </c>
      <c r="DM112" s="817"/>
      <c r="DN112" s="817"/>
      <c r="DO112" s="817"/>
      <c r="DP112" s="817"/>
      <c r="DQ112" s="817" t="s">
        <v>449</v>
      </c>
      <c r="DR112" s="817"/>
      <c r="DS112" s="817"/>
      <c r="DT112" s="817"/>
      <c r="DU112" s="817"/>
      <c r="DV112" s="794" t="s">
        <v>449</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31939</v>
      </c>
      <c r="AB113" s="919"/>
      <c r="AC113" s="919"/>
      <c r="AD113" s="919"/>
      <c r="AE113" s="920"/>
      <c r="AF113" s="921">
        <v>35997</v>
      </c>
      <c r="AG113" s="919"/>
      <c r="AH113" s="919"/>
      <c r="AI113" s="919"/>
      <c r="AJ113" s="920"/>
      <c r="AK113" s="921">
        <v>45611</v>
      </c>
      <c r="AL113" s="919"/>
      <c r="AM113" s="919"/>
      <c r="AN113" s="919"/>
      <c r="AO113" s="920"/>
      <c r="AP113" s="922">
        <v>1</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34786</v>
      </c>
      <c r="BR113" s="817"/>
      <c r="BS113" s="817"/>
      <c r="BT113" s="817"/>
      <c r="BU113" s="817"/>
      <c r="BV113" s="817">
        <v>19383</v>
      </c>
      <c r="BW113" s="817"/>
      <c r="BX113" s="817"/>
      <c r="BY113" s="817"/>
      <c r="BZ113" s="817"/>
      <c r="CA113" s="817">
        <v>5462</v>
      </c>
      <c r="CB113" s="817"/>
      <c r="CC113" s="817"/>
      <c r="CD113" s="817"/>
      <c r="CE113" s="817"/>
      <c r="CF113" s="875">
        <v>0.1</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449</v>
      </c>
      <c r="DM113" s="780"/>
      <c r="DN113" s="780"/>
      <c r="DO113" s="780"/>
      <c r="DP113" s="781"/>
      <c r="DQ113" s="782" t="s">
        <v>449</v>
      </c>
      <c r="DR113" s="780"/>
      <c r="DS113" s="780"/>
      <c r="DT113" s="780"/>
      <c r="DU113" s="781"/>
      <c r="DV113" s="824" t="s">
        <v>449</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16771</v>
      </c>
      <c r="AB114" s="780"/>
      <c r="AC114" s="780"/>
      <c r="AD114" s="780"/>
      <c r="AE114" s="781"/>
      <c r="AF114" s="782">
        <v>17912</v>
      </c>
      <c r="AG114" s="780"/>
      <c r="AH114" s="780"/>
      <c r="AI114" s="780"/>
      <c r="AJ114" s="781"/>
      <c r="AK114" s="782">
        <v>10699</v>
      </c>
      <c r="AL114" s="780"/>
      <c r="AM114" s="780"/>
      <c r="AN114" s="780"/>
      <c r="AO114" s="781"/>
      <c r="AP114" s="824">
        <v>0.2</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1240415</v>
      </c>
      <c r="BR114" s="817"/>
      <c r="BS114" s="817"/>
      <c r="BT114" s="817"/>
      <c r="BU114" s="817"/>
      <c r="BV114" s="817">
        <v>1274884</v>
      </c>
      <c r="BW114" s="817"/>
      <c r="BX114" s="817"/>
      <c r="BY114" s="817"/>
      <c r="BZ114" s="817"/>
      <c r="CA114" s="817">
        <v>1279165</v>
      </c>
      <c r="CB114" s="817"/>
      <c r="CC114" s="817"/>
      <c r="CD114" s="817"/>
      <c r="CE114" s="817"/>
      <c r="CF114" s="875">
        <v>28.4</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449</v>
      </c>
      <c r="DM114" s="780"/>
      <c r="DN114" s="780"/>
      <c r="DO114" s="780"/>
      <c r="DP114" s="781"/>
      <c r="DQ114" s="782" t="s">
        <v>449</v>
      </c>
      <c r="DR114" s="780"/>
      <c r="DS114" s="780"/>
      <c r="DT114" s="780"/>
      <c r="DU114" s="781"/>
      <c r="DV114" s="824" t="s">
        <v>449</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449</v>
      </c>
      <c r="AB115" s="919"/>
      <c r="AC115" s="919"/>
      <c r="AD115" s="919"/>
      <c r="AE115" s="920"/>
      <c r="AF115" s="921" t="s">
        <v>449</v>
      </c>
      <c r="AG115" s="919"/>
      <c r="AH115" s="919"/>
      <c r="AI115" s="919"/>
      <c r="AJ115" s="920"/>
      <c r="AK115" s="921" t="s">
        <v>449</v>
      </c>
      <c r="AL115" s="919"/>
      <c r="AM115" s="919"/>
      <c r="AN115" s="919"/>
      <c r="AO115" s="920"/>
      <c r="AP115" s="922" t="s">
        <v>449</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449</v>
      </c>
      <c r="BR115" s="817"/>
      <c r="BS115" s="817"/>
      <c r="BT115" s="817"/>
      <c r="BU115" s="817"/>
      <c r="BV115" s="817" t="s">
        <v>449</v>
      </c>
      <c r="BW115" s="817"/>
      <c r="BX115" s="817"/>
      <c r="BY115" s="817"/>
      <c r="BZ115" s="817"/>
      <c r="CA115" s="817" t="s">
        <v>449</v>
      </c>
      <c r="CB115" s="817"/>
      <c r="CC115" s="817"/>
      <c r="CD115" s="817"/>
      <c r="CE115" s="817"/>
      <c r="CF115" s="875" t="s">
        <v>449</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449</v>
      </c>
      <c r="DM115" s="780"/>
      <c r="DN115" s="780"/>
      <c r="DO115" s="780"/>
      <c r="DP115" s="781"/>
      <c r="DQ115" s="782" t="s">
        <v>449</v>
      </c>
      <c r="DR115" s="780"/>
      <c r="DS115" s="780"/>
      <c r="DT115" s="780"/>
      <c r="DU115" s="781"/>
      <c r="DV115" s="824" t="s">
        <v>449</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56</v>
      </c>
      <c r="AB116" s="780"/>
      <c r="AC116" s="780"/>
      <c r="AD116" s="780"/>
      <c r="AE116" s="781"/>
      <c r="AF116" s="782">
        <v>18</v>
      </c>
      <c r="AG116" s="780"/>
      <c r="AH116" s="780"/>
      <c r="AI116" s="780"/>
      <c r="AJ116" s="781"/>
      <c r="AK116" s="782" t="s">
        <v>449</v>
      </c>
      <c r="AL116" s="780"/>
      <c r="AM116" s="780"/>
      <c r="AN116" s="780"/>
      <c r="AO116" s="781"/>
      <c r="AP116" s="824" t="s">
        <v>449</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449</v>
      </c>
      <c r="BR116" s="817"/>
      <c r="BS116" s="817"/>
      <c r="BT116" s="817"/>
      <c r="BU116" s="817"/>
      <c r="BV116" s="817" t="s">
        <v>449</v>
      </c>
      <c r="BW116" s="817"/>
      <c r="BX116" s="817"/>
      <c r="BY116" s="817"/>
      <c r="BZ116" s="817"/>
      <c r="CA116" s="817" t="s">
        <v>449</v>
      </c>
      <c r="CB116" s="817"/>
      <c r="CC116" s="817"/>
      <c r="CD116" s="817"/>
      <c r="CE116" s="817"/>
      <c r="CF116" s="875" t="s">
        <v>449</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449</v>
      </c>
      <c r="DH116" s="780"/>
      <c r="DI116" s="780"/>
      <c r="DJ116" s="780"/>
      <c r="DK116" s="781"/>
      <c r="DL116" s="782" t="s">
        <v>449</v>
      </c>
      <c r="DM116" s="780"/>
      <c r="DN116" s="780"/>
      <c r="DO116" s="780"/>
      <c r="DP116" s="781"/>
      <c r="DQ116" s="782" t="s">
        <v>449</v>
      </c>
      <c r="DR116" s="780"/>
      <c r="DS116" s="780"/>
      <c r="DT116" s="780"/>
      <c r="DU116" s="781"/>
      <c r="DV116" s="824" t="s">
        <v>449</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1687913</v>
      </c>
      <c r="AB117" s="903"/>
      <c r="AC117" s="903"/>
      <c r="AD117" s="903"/>
      <c r="AE117" s="904"/>
      <c r="AF117" s="905">
        <v>1678608</v>
      </c>
      <c r="AG117" s="903"/>
      <c r="AH117" s="903"/>
      <c r="AI117" s="903"/>
      <c r="AJ117" s="904"/>
      <c r="AK117" s="905">
        <v>1748029</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453</v>
      </c>
      <c r="BR117" s="817"/>
      <c r="BS117" s="817"/>
      <c r="BT117" s="817"/>
      <c r="BU117" s="817"/>
      <c r="BV117" s="817" t="s">
        <v>449</v>
      </c>
      <c r="BW117" s="817"/>
      <c r="BX117" s="817"/>
      <c r="BY117" s="817"/>
      <c r="BZ117" s="817"/>
      <c r="CA117" s="817" t="s">
        <v>449</v>
      </c>
      <c r="CB117" s="817"/>
      <c r="CC117" s="817"/>
      <c r="CD117" s="817"/>
      <c r="CE117" s="817"/>
      <c r="CF117" s="875" t="s">
        <v>449</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449</v>
      </c>
      <c r="DH117" s="780"/>
      <c r="DI117" s="780"/>
      <c r="DJ117" s="780"/>
      <c r="DK117" s="781"/>
      <c r="DL117" s="782" t="s">
        <v>449</v>
      </c>
      <c r="DM117" s="780"/>
      <c r="DN117" s="780"/>
      <c r="DO117" s="780"/>
      <c r="DP117" s="781"/>
      <c r="DQ117" s="782" t="s">
        <v>449</v>
      </c>
      <c r="DR117" s="780"/>
      <c r="DS117" s="780"/>
      <c r="DT117" s="780"/>
      <c r="DU117" s="781"/>
      <c r="DV117" s="824" t="s">
        <v>449</v>
      </c>
      <c r="DW117" s="825"/>
      <c r="DX117" s="825"/>
      <c r="DY117" s="825"/>
      <c r="DZ117" s="826"/>
    </row>
    <row r="118" spans="1:130" s="230" customFormat="1" ht="26.25" customHeight="1" x14ac:dyDescent="0.1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313</v>
      </c>
      <c r="AL118" s="896"/>
      <c r="AM118" s="896"/>
      <c r="AN118" s="896"/>
      <c r="AO118" s="897"/>
      <c r="AP118" s="899" t="s">
        <v>440</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449</v>
      </c>
      <c r="BR118" s="845"/>
      <c r="BS118" s="845"/>
      <c r="BT118" s="845"/>
      <c r="BU118" s="845"/>
      <c r="BV118" s="845" t="s">
        <v>449</v>
      </c>
      <c r="BW118" s="845"/>
      <c r="BX118" s="845"/>
      <c r="BY118" s="845"/>
      <c r="BZ118" s="845"/>
      <c r="CA118" s="845" t="s">
        <v>449</v>
      </c>
      <c r="CB118" s="845"/>
      <c r="CC118" s="845"/>
      <c r="CD118" s="845"/>
      <c r="CE118" s="845"/>
      <c r="CF118" s="875" t="s">
        <v>449</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449</v>
      </c>
      <c r="DH118" s="780"/>
      <c r="DI118" s="780"/>
      <c r="DJ118" s="780"/>
      <c r="DK118" s="781"/>
      <c r="DL118" s="782" t="s">
        <v>449</v>
      </c>
      <c r="DM118" s="780"/>
      <c r="DN118" s="780"/>
      <c r="DO118" s="780"/>
      <c r="DP118" s="781"/>
      <c r="DQ118" s="782" t="s">
        <v>449</v>
      </c>
      <c r="DR118" s="780"/>
      <c r="DS118" s="780"/>
      <c r="DT118" s="780"/>
      <c r="DU118" s="781"/>
      <c r="DV118" s="824" t="s">
        <v>449</v>
      </c>
      <c r="DW118" s="825"/>
      <c r="DX118" s="825"/>
      <c r="DY118" s="825"/>
      <c r="DZ118" s="826"/>
    </row>
    <row r="119" spans="1:130" s="230" customFormat="1" ht="26.25" customHeight="1" x14ac:dyDescent="0.15">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449</v>
      </c>
      <c r="AB119" s="889"/>
      <c r="AC119" s="889"/>
      <c r="AD119" s="889"/>
      <c r="AE119" s="890"/>
      <c r="AF119" s="891" t="s">
        <v>449</v>
      </c>
      <c r="AG119" s="889"/>
      <c r="AH119" s="889"/>
      <c r="AI119" s="889"/>
      <c r="AJ119" s="890"/>
      <c r="AK119" s="891" t="s">
        <v>449</v>
      </c>
      <c r="AL119" s="889"/>
      <c r="AM119" s="889"/>
      <c r="AN119" s="889"/>
      <c r="AO119" s="890"/>
      <c r="AP119" s="892" t="s">
        <v>449</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473</v>
      </c>
      <c r="BP119" s="878"/>
      <c r="BQ119" s="879">
        <v>17137645</v>
      </c>
      <c r="BR119" s="845"/>
      <c r="BS119" s="845"/>
      <c r="BT119" s="845"/>
      <c r="BU119" s="845"/>
      <c r="BV119" s="845">
        <v>17085478</v>
      </c>
      <c r="BW119" s="845"/>
      <c r="BX119" s="845"/>
      <c r="BY119" s="845"/>
      <c r="BZ119" s="845"/>
      <c r="CA119" s="845">
        <v>16204384</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449</v>
      </c>
      <c r="DH119" s="764"/>
      <c r="DI119" s="764"/>
      <c r="DJ119" s="764"/>
      <c r="DK119" s="765"/>
      <c r="DL119" s="766" t="s">
        <v>449</v>
      </c>
      <c r="DM119" s="764"/>
      <c r="DN119" s="764"/>
      <c r="DO119" s="764"/>
      <c r="DP119" s="765"/>
      <c r="DQ119" s="766" t="s">
        <v>449</v>
      </c>
      <c r="DR119" s="764"/>
      <c r="DS119" s="764"/>
      <c r="DT119" s="764"/>
      <c r="DU119" s="765"/>
      <c r="DV119" s="848" t="s">
        <v>449</v>
      </c>
      <c r="DW119" s="849"/>
      <c r="DX119" s="849"/>
      <c r="DY119" s="849"/>
      <c r="DZ119" s="850"/>
    </row>
    <row r="120" spans="1:130" s="230" customFormat="1" ht="26.25" customHeight="1" x14ac:dyDescent="0.15">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449</v>
      </c>
      <c r="AB120" s="780"/>
      <c r="AC120" s="780"/>
      <c r="AD120" s="780"/>
      <c r="AE120" s="781"/>
      <c r="AF120" s="782" t="s">
        <v>449</v>
      </c>
      <c r="AG120" s="780"/>
      <c r="AH120" s="780"/>
      <c r="AI120" s="780"/>
      <c r="AJ120" s="781"/>
      <c r="AK120" s="782" t="s">
        <v>449</v>
      </c>
      <c r="AL120" s="780"/>
      <c r="AM120" s="780"/>
      <c r="AN120" s="780"/>
      <c r="AO120" s="781"/>
      <c r="AP120" s="824" t="s">
        <v>449</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2160391</v>
      </c>
      <c r="BR120" s="842"/>
      <c r="BS120" s="842"/>
      <c r="BT120" s="842"/>
      <c r="BU120" s="842"/>
      <c r="BV120" s="842">
        <v>2706416</v>
      </c>
      <c r="BW120" s="842"/>
      <c r="BX120" s="842"/>
      <c r="BY120" s="842"/>
      <c r="BZ120" s="842"/>
      <c r="CA120" s="842">
        <v>2961504</v>
      </c>
      <c r="CB120" s="842"/>
      <c r="CC120" s="842"/>
      <c r="CD120" s="842"/>
      <c r="CE120" s="842"/>
      <c r="CF120" s="866">
        <v>65.8</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514333</v>
      </c>
      <c r="DH120" s="842"/>
      <c r="DI120" s="842"/>
      <c r="DJ120" s="842"/>
      <c r="DK120" s="842"/>
      <c r="DL120" s="842">
        <v>562761</v>
      </c>
      <c r="DM120" s="842"/>
      <c r="DN120" s="842"/>
      <c r="DO120" s="842"/>
      <c r="DP120" s="842"/>
      <c r="DQ120" s="842">
        <v>492501</v>
      </c>
      <c r="DR120" s="842"/>
      <c r="DS120" s="842"/>
      <c r="DT120" s="842"/>
      <c r="DU120" s="842"/>
      <c r="DV120" s="843">
        <v>10.9</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449</v>
      </c>
      <c r="AB121" s="780"/>
      <c r="AC121" s="780"/>
      <c r="AD121" s="780"/>
      <c r="AE121" s="781"/>
      <c r="AF121" s="782" t="s">
        <v>449</v>
      </c>
      <c r="AG121" s="780"/>
      <c r="AH121" s="780"/>
      <c r="AI121" s="780"/>
      <c r="AJ121" s="781"/>
      <c r="AK121" s="782" t="s">
        <v>449</v>
      </c>
      <c r="AL121" s="780"/>
      <c r="AM121" s="780"/>
      <c r="AN121" s="780"/>
      <c r="AO121" s="781"/>
      <c r="AP121" s="824" t="s">
        <v>449</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138873</v>
      </c>
      <c r="BR121" s="817"/>
      <c r="BS121" s="817"/>
      <c r="BT121" s="817"/>
      <c r="BU121" s="817"/>
      <c r="BV121" s="817">
        <v>105306</v>
      </c>
      <c r="BW121" s="817"/>
      <c r="BX121" s="817"/>
      <c r="BY121" s="817"/>
      <c r="BZ121" s="817"/>
      <c r="CA121" s="817">
        <v>171190</v>
      </c>
      <c r="CB121" s="817"/>
      <c r="CC121" s="817"/>
      <c r="CD121" s="817"/>
      <c r="CE121" s="817"/>
      <c r="CF121" s="875">
        <v>3.8</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t="s">
        <v>449</v>
      </c>
      <c r="DH121" s="817"/>
      <c r="DI121" s="817"/>
      <c r="DJ121" s="817"/>
      <c r="DK121" s="817"/>
      <c r="DL121" s="817" t="s">
        <v>449</v>
      </c>
      <c r="DM121" s="817"/>
      <c r="DN121" s="817"/>
      <c r="DO121" s="817"/>
      <c r="DP121" s="817"/>
      <c r="DQ121" s="817" t="s">
        <v>449</v>
      </c>
      <c r="DR121" s="817"/>
      <c r="DS121" s="817"/>
      <c r="DT121" s="817"/>
      <c r="DU121" s="817"/>
      <c r="DV121" s="794" t="s">
        <v>449</v>
      </c>
      <c r="DW121" s="794"/>
      <c r="DX121" s="794"/>
      <c r="DY121" s="794"/>
      <c r="DZ121" s="795"/>
    </row>
    <row r="122" spans="1:130" s="230"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449</v>
      </c>
      <c r="AB122" s="780"/>
      <c r="AC122" s="780"/>
      <c r="AD122" s="780"/>
      <c r="AE122" s="781"/>
      <c r="AF122" s="782" t="s">
        <v>449</v>
      </c>
      <c r="AG122" s="780"/>
      <c r="AH122" s="780"/>
      <c r="AI122" s="780"/>
      <c r="AJ122" s="781"/>
      <c r="AK122" s="782" t="s">
        <v>449</v>
      </c>
      <c r="AL122" s="780"/>
      <c r="AM122" s="780"/>
      <c r="AN122" s="780"/>
      <c r="AO122" s="781"/>
      <c r="AP122" s="824" t="s">
        <v>449</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10376996</v>
      </c>
      <c r="BR122" s="845"/>
      <c r="BS122" s="845"/>
      <c r="BT122" s="845"/>
      <c r="BU122" s="845"/>
      <c r="BV122" s="845">
        <v>10481943</v>
      </c>
      <c r="BW122" s="845"/>
      <c r="BX122" s="845"/>
      <c r="BY122" s="845"/>
      <c r="BZ122" s="845"/>
      <c r="CA122" s="845">
        <v>10108655</v>
      </c>
      <c r="CB122" s="845"/>
      <c r="CC122" s="845"/>
      <c r="CD122" s="845"/>
      <c r="CE122" s="845"/>
      <c r="CF122" s="846">
        <v>224.5</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t="s">
        <v>449</v>
      </c>
      <c r="DH122" s="817"/>
      <c r="DI122" s="817"/>
      <c r="DJ122" s="817"/>
      <c r="DK122" s="817"/>
      <c r="DL122" s="817" t="s">
        <v>449</v>
      </c>
      <c r="DM122" s="817"/>
      <c r="DN122" s="817"/>
      <c r="DO122" s="817"/>
      <c r="DP122" s="817"/>
      <c r="DQ122" s="817" t="s">
        <v>449</v>
      </c>
      <c r="DR122" s="817"/>
      <c r="DS122" s="817"/>
      <c r="DT122" s="817"/>
      <c r="DU122" s="817"/>
      <c r="DV122" s="794" t="s">
        <v>449</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449</v>
      </c>
      <c r="AB123" s="780"/>
      <c r="AC123" s="780"/>
      <c r="AD123" s="780"/>
      <c r="AE123" s="781"/>
      <c r="AF123" s="782" t="s">
        <v>449</v>
      </c>
      <c r="AG123" s="780"/>
      <c r="AH123" s="780"/>
      <c r="AI123" s="780"/>
      <c r="AJ123" s="781"/>
      <c r="AK123" s="782" t="s">
        <v>449</v>
      </c>
      <c r="AL123" s="780"/>
      <c r="AM123" s="780"/>
      <c r="AN123" s="780"/>
      <c r="AO123" s="781"/>
      <c r="AP123" s="824" t="s">
        <v>449</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484</v>
      </c>
      <c r="BP123" s="878"/>
      <c r="BQ123" s="832">
        <v>12676260</v>
      </c>
      <c r="BR123" s="833"/>
      <c r="BS123" s="833"/>
      <c r="BT123" s="833"/>
      <c r="BU123" s="833"/>
      <c r="BV123" s="833">
        <v>13293665</v>
      </c>
      <c r="BW123" s="833"/>
      <c r="BX123" s="833"/>
      <c r="BY123" s="833"/>
      <c r="BZ123" s="833"/>
      <c r="CA123" s="833">
        <v>13241349</v>
      </c>
      <c r="CB123" s="833"/>
      <c r="CC123" s="833"/>
      <c r="CD123" s="833"/>
      <c r="CE123" s="833"/>
      <c r="CF123" s="748"/>
      <c r="CG123" s="749"/>
      <c r="CH123" s="749"/>
      <c r="CI123" s="749"/>
      <c r="CJ123" s="834"/>
      <c r="CK123" s="869"/>
      <c r="CL123" s="855"/>
      <c r="CM123" s="855"/>
      <c r="CN123" s="855"/>
      <c r="CO123" s="856"/>
      <c r="CP123" s="835" t="s">
        <v>485</v>
      </c>
      <c r="CQ123" s="836"/>
      <c r="CR123" s="836"/>
      <c r="CS123" s="836"/>
      <c r="CT123" s="836"/>
      <c r="CU123" s="836"/>
      <c r="CV123" s="836"/>
      <c r="CW123" s="836"/>
      <c r="CX123" s="836"/>
      <c r="CY123" s="836"/>
      <c r="CZ123" s="836"/>
      <c r="DA123" s="836"/>
      <c r="DB123" s="836"/>
      <c r="DC123" s="836"/>
      <c r="DD123" s="836"/>
      <c r="DE123" s="836"/>
      <c r="DF123" s="837"/>
      <c r="DG123" s="779" t="s">
        <v>449</v>
      </c>
      <c r="DH123" s="780"/>
      <c r="DI123" s="780"/>
      <c r="DJ123" s="780"/>
      <c r="DK123" s="781"/>
      <c r="DL123" s="782" t="s">
        <v>449</v>
      </c>
      <c r="DM123" s="780"/>
      <c r="DN123" s="780"/>
      <c r="DO123" s="780"/>
      <c r="DP123" s="781"/>
      <c r="DQ123" s="782" t="s">
        <v>449</v>
      </c>
      <c r="DR123" s="780"/>
      <c r="DS123" s="780"/>
      <c r="DT123" s="780"/>
      <c r="DU123" s="781"/>
      <c r="DV123" s="824" t="s">
        <v>449</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449</v>
      </c>
      <c r="AB124" s="780"/>
      <c r="AC124" s="780"/>
      <c r="AD124" s="780"/>
      <c r="AE124" s="781"/>
      <c r="AF124" s="782" t="s">
        <v>449</v>
      </c>
      <c r="AG124" s="780"/>
      <c r="AH124" s="780"/>
      <c r="AI124" s="780"/>
      <c r="AJ124" s="781"/>
      <c r="AK124" s="782" t="s">
        <v>449</v>
      </c>
      <c r="AL124" s="780"/>
      <c r="AM124" s="780"/>
      <c r="AN124" s="780"/>
      <c r="AO124" s="781"/>
      <c r="AP124" s="824" t="s">
        <v>449</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100.9</v>
      </c>
      <c r="BR124" s="831"/>
      <c r="BS124" s="831"/>
      <c r="BT124" s="831"/>
      <c r="BU124" s="831"/>
      <c r="BV124" s="831">
        <v>80.099999999999994</v>
      </c>
      <c r="BW124" s="831"/>
      <c r="BX124" s="831"/>
      <c r="BY124" s="831"/>
      <c r="BZ124" s="831"/>
      <c r="CA124" s="831">
        <v>65.7</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449</v>
      </c>
      <c r="DH124" s="764"/>
      <c r="DI124" s="764"/>
      <c r="DJ124" s="764"/>
      <c r="DK124" s="765"/>
      <c r="DL124" s="766" t="s">
        <v>449</v>
      </c>
      <c r="DM124" s="764"/>
      <c r="DN124" s="764"/>
      <c r="DO124" s="764"/>
      <c r="DP124" s="765"/>
      <c r="DQ124" s="766" t="s">
        <v>449</v>
      </c>
      <c r="DR124" s="764"/>
      <c r="DS124" s="764"/>
      <c r="DT124" s="764"/>
      <c r="DU124" s="765"/>
      <c r="DV124" s="848" t="s">
        <v>449</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449</v>
      </c>
      <c r="AB125" s="780"/>
      <c r="AC125" s="780"/>
      <c r="AD125" s="780"/>
      <c r="AE125" s="781"/>
      <c r="AF125" s="782" t="s">
        <v>449</v>
      </c>
      <c r="AG125" s="780"/>
      <c r="AH125" s="780"/>
      <c r="AI125" s="780"/>
      <c r="AJ125" s="781"/>
      <c r="AK125" s="782" t="s">
        <v>449</v>
      </c>
      <c r="AL125" s="780"/>
      <c r="AM125" s="780"/>
      <c r="AN125" s="780"/>
      <c r="AO125" s="781"/>
      <c r="AP125" s="824" t="s">
        <v>449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449</v>
      </c>
      <c r="DH125" s="842"/>
      <c r="DI125" s="842"/>
      <c r="DJ125" s="842"/>
      <c r="DK125" s="842"/>
      <c r="DL125" s="842" t="s">
        <v>449</v>
      </c>
      <c r="DM125" s="842"/>
      <c r="DN125" s="842"/>
      <c r="DO125" s="842"/>
      <c r="DP125" s="842"/>
      <c r="DQ125" s="842" t="s">
        <v>449</v>
      </c>
      <c r="DR125" s="842"/>
      <c r="DS125" s="842"/>
      <c r="DT125" s="842"/>
      <c r="DU125" s="842"/>
      <c r="DV125" s="843" t="s">
        <v>449</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449</v>
      </c>
      <c r="AB126" s="780"/>
      <c r="AC126" s="780"/>
      <c r="AD126" s="780"/>
      <c r="AE126" s="781"/>
      <c r="AF126" s="782" t="s">
        <v>449</v>
      </c>
      <c r="AG126" s="780"/>
      <c r="AH126" s="780"/>
      <c r="AI126" s="780"/>
      <c r="AJ126" s="781"/>
      <c r="AK126" s="782" t="s">
        <v>449</v>
      </c>
      <c r="AL126" s="780"/>
      <c r="AM126" s="780"/>
      <c r="AN126" s="780"/>
      <c r="AO126" s="781"/>
      <c r="AP126" s="824" t="s">
        <v>449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449</v>
      </c>
      <c r="DH126" s="817"/>
      <c r="DI126" s="817"/>
      <c r="DJ126" s="817"/>
      <c r="DK126" s="817"/>
      <c r="DL126" s="817" t="s">
        <v>449</v>
      </c>
      <c r="DM126" s="817"/>
      <c r="DN126" s="817"/>
      <c r="DO126" s="817"/>
      <c r="DP126" s="817"/>
      <c r="DQ126" s="817" t="s">
        <v>449</v>
      </c>
      <c r="DR126" s="817"/>
      <c r="DS126" s="817"/>
      <c r="DT126" s="817"/>
      <c r="DU126" s="817"/>
      <c r="DV126" s="794" t="s">
        <v>449</v>
      </c>
      <c r="DW126" s="794"/>
      <c r="DX126" s="794"/>
      <c r="DY126" s="794"/>
      <c r="DZ126" s="795"/>
    </row>
    <row r="127" spans="1:130" s="230" customFormat="1" ht="26.25" customHeight="1" x14ac:dyDescent="0.15">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449</v>
      </c>
      <c r="AB127" s="780"/>
      <c r="AC127" s="780"/>
      <c r="AD127" s="780"/>
      <c r="AE127" s="781"/>
      <c r="AF127" s="782" t="s">
        <v>449</v>
      </c>
      <c r="AG127" s="780"/>
      <c r="AH127" s="780"/>
      <c r="AI127" s="780"/>
      <c r="AJ127" s="781"/>
      <c r="AK127" s="782" t="s">
        <v>449</v>
      </c>
      <c r="AL127" s="780"/>
      <c r="AM127" s="780"/>
      <c r="AN127" s="780"/>
      <c r="AO127" s="781"/>
      <c r="AP127" s="824" t="s">
        <v>449</v>
      </c>
      <c r="AQ127" s="825"/>
      <c r="AR127" s="825"/>
      <c r="AS127" s="825"/>
      <c r="AT127" s="826"/>
      <c r="AU127" s="232"/>
      <c r="AV127" s="232"/>
      <c r="AW127" s="232"/>
      <c r="AX127" s="841"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496</v>
      </c>
      <c r="CQ127" s="752"/>
      <c r="CR127" s="752"/>
      <c r="CS127" s="752"/>
      <c r="CT127" s="752"/>
      <c r="CU127" s="752"/>
      <c r="CV127" s="752"/>
      <c r="CW127" s="752"/>
      <c r="CX127" s="752"/>
      <c r="CY127" s="752"/>
      <c r="CZ127" s="752"/>
      <c r="DA127" s="752"/>
      <c r="DB127" s="752"/>
      <c r="DC127" s="752"/>
      <c r="DD127" s="752"/>
      <c r="DE127" s="752"/>
      <c r="DF127" s="753"/>
      <c r="DG127" s="816" t="s">
        <v>449</v>
      </c>
      <c r="DH127" s="817"/>
      <c r="DI127" s="817"/>
      <c r="DJ127" s="817"/>
      <c r="DK127" s="817"/>
      <c r="DL127" s="817" t="s">
        <v>449</v>
      </c>
      <c r="DM127" s="817"/>
      <c r="DN127" s="817"/>
      <c r="DO127" s="817"/>
      <c r="DP127" s="817"/>
      <c r="DQ127" s="817" t="s">
        <v>449</v>
      </c>
      <c r="DR127" s="817"/>
      <c r="DS127" s="817"/>
      <c r="DT127" s="817"/>
      <c r="DU127" s="817"/>
      <c r="DV127" s="794" t="s">
        <v>449</v>
      </c>
      <c r="DW127" s="794"/>
      <c r="DX127" s="794"/>
      <c r="DY127" s="794"/>
      <c r="DZ127" s="795"/>
    </row>
    <row r="128" spans="1:130" s="230" customFormat="1" ht="26.25" customHeight="1" thickBot="1" x14ac:dyDescent="0.2">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33920</v>
      </c>
      <c r="AB128" s="801"/>
      <c r="AC128" s="801"/>
      <c r="AD128" s="801"/>
      <c r="AE128" s="802"/>
      <c r="AF128" s="803">
        <v>38796</v>
      </c>
      <c r="AG128" s="801"/>
      <c r="AH128" s="801"/>
      <c r="AI128" s="801"/>
      <c r="AJ128" s="802"/>
      <c r="AK128" s="803">
        <v>41143</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449</v>
      </c>
      <c r="BG128" s="787"/>
      <c r="BH128" s="787"/>
      <c r="BI128" s="787"/>
      <c r="BJ128" s="787"/>
      <c r="BK128" s="787"/>
      <c r="BL128" s="810"/>
      <c r="BM128" s="786">
        <v>14.73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449</v>
      </c>
      <c r="DH128" s="791"/>
      <c r="DI128" s="791"/>
      <c r="DJ128" s="791"/>
      <c r="DK128" s="791"/>
      <c r="DL128" s="791" t="s">
        <v>449</v>
      </c>
      <c r="DM128" s="791"/>
      <c r="DN128" s="791"/>
      <c r="DO128" s="791"/>
      <c r="DP128" s="791"/>
      <c r="DQ128" s="791" t="s">
        <v>449</v>
      </c>
      <c r="DR128" s="791"/>
      <c r="DS128" s="791"/>
      <c r="DT128" s="791"/>
      <c r="DU128" s="791"/>
      <c r="DV128" s="792" t="s">
        <v>449</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5283268</v>
      </c>
      <c r="AB129" s="780"/>
      <c r="AC129" s="780"/>
      <c r="AD129" s="780"/>
      <c r="AE129" s="781"/>
      <c r="AF129" s="782">
        <v>5662711</v>
      </c>
      <c r="AG129" s="780"/>
      <c r="AH129" s="780"/>
      <c r="AI129" s="780"/>
      <c r="AJ129" s="781"/>
      <c r="AK129" s="782">
        <v>5446147</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503</v>
      </c>
      <c r="BG129" s="771"/>
      <c r="BH129" s="771"/>
      <c r="BI129" s="771"/>
      <c r="BJ129" s="771"/>
      <c r="BK129" s="771"/>
      <c r="BL129" s="772"/>
      <c r="BM129" s="770">
        <v>19.73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862713</v>
      </c>
      <c r="AB130" s="780"/>
      <c r="AC130" s="780"/>
      <c r="AD130" s="780"/>
      <c r="AE130" s="781"/>
      <c r="AF130" s="782">
        <v>931018</v>
      </c>
      <c r="AG130" s="780"/>
      <c r="AH130" s="780"/>
      <c r="AI130" s="780"/>
      <c r="AJ130" s="781"/>
      <c r="AK130" s="782">
        <v>942896</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16.600000000000001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4420555</v>
      </c>
      <c r="AB131" s="764"/>
      <c r="AC131" s="764"/>
      <c r="AD131" s="764"/>
      <c r="AE131" s="765"/>
      <c r="AF131" s="766">
        <v>4731693</v>
      </c>
      <c r="AG131" s="764"/>
      <c r="AH131" s="764"/>
      <c r="AI131" s="764"/>
      <c r="AJ131" s="765"/>
      <c r="AK131" s="766">
        <v>4503251</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v>65.7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17.900014819999999</v>
      </c>
      <c r="AB132" s="745"/>
      <c r="AC132" s="745"/>
      <c r="AD132" s="745"/>
      <c r="AE132" s="746"/>
      <c r="AF132" s="747">
        <v>14.979712340000001</v>
      </c>
      <c r="AG132" s="745"/>
      <c r="AH132" s="745"/>
      <c r="AI132" s="745"/>
      <c r="AJ132" s="746"/>
      <c r="AK132" s="747">
        <v>16.96529907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18.5</v>
      </c>
      <c r="AB133" s="724"/>
      <c r="AC133" s="724"/>
      <c r="AD133" s="724"/>
      <c r="AE133" s="725"/>
      <c r="AF133" s="723">
        <v>17.399999999999999</v>
      </c>
      <c r="AG133" s="724"/>
      <c r="AH133" s="724"/>
      <c r="AI133" s="724"/>
      <c r="AJ133" s="725"/>
      <c r="AK133" s="723">
        <v>16.600000000000001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b7w/m6KDrATkR5KV4YU7NJB4mG82zM8Myz7od94vbQfACLWXYr4Zto7A+G3Awgle2OFBCnUffaWprdnX5/E+w==" saltValue="qOL9it4KR2oO9oZ4VYk0I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5XA5bEy8ccJGBosM3zxZKrI/roDW8wSD0jNhCJu6EzUjjtua2hrHDQJSRp0Szv6R7tK/HeCjVFSYY4XjTs51Qw==" saltValue="gV2JnAm8+dWXXd+jK3vkN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g82wwI74zCTffbIP72MA4ZLijCCClxSsxj5OXCG/T97iTpi88QHkbleh7yxJgfjg+ul7i1ZuiIU+xj19AxzjQ==" saltValue="miJOW7JDiNudb//Euhp9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520</v>
      </c>
      <c r="AL9" s="1132"/>
      <c r="AM9" s="1132"/>
      <c r="AN9" s="1133"/>
      <c r="AO9" s="281">
        <v>1923241</v>
      </c>
      <c r="AP9" s="281">
        <v>156731</v>
      </c>
      <c r="AQ9" s="282">
        <v>105319</v>
      </c>
      <c r="AR9" s="283">
        <v>48.8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521</v>
      </c>
      <c r="AL10" s="1132"/>
      <c r="AM10" s="1132"/>
      <c r="AN10" s="1133"/>
      <c r="AO10" s="284">
        <v>22760</v>
      </c>
      <c r="AP10" s="284">
        <v>1855</v>
      </c>
      <c r="AQ10" s="285">
        <v>9860</v>
      </c>
      <c r="AR10" s="286">
        <v>-81.2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522</v>
      </c>
      <c r="AL11" s="1132"/>
      <c r="AM11" s="1132"/>
      <c r="AN11" s="1133"/>
      <c r="AO11" s="284" t="s">
        <v>523</v>
      </c>
      <c r="AP11" s="284" t="s">
        <v>523</v>
      </c>
      <c r="AQ11" s="285">
        <v>1656</v>
      </c>
      <c r="AR11" s="286" t="s">
        <v>523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524</v>
      </c>
      <c r="AL12" s="1132"/>
      <c r="AM12" s="1132"/>
      <c r="AN12" s="1133"/>
      <c r="AO12" s="284" t="s">
        <v>523</v>
      </c>
      <c r="AP12" s="284" t="s">
        <v>523</v>
      </c>
      <c r="AQ12" s="285">
        <v>3</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525</v>
      </c>
      <c r="AL13" s="1132"/>
      <c r="AM13" s="1132"/>
      <c r="AN13" s="1133"/>
      <c r="AO13" s="284">
        <v>95428</v>
      </c>
      <c r="AP13" s="284">
        <v>7777</v>
      </c>
      <c r="AQ13" s="285">
        <v>4056</v>
      </c>
      <c r="AR13" s="286">
        <v>91.7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526</v>
      </c>
      <c r="AL14" s="1132"/>
      <c r="AM14" s="1132"/>
      <c r="AN14" s="1133"/>
      <c r="AO14" s="284" t="s">
        <v>523</v>
      </c>
      <c r="AP14" s="284" t="s">
        <v>523</v>
      </c>
      <c r="AQ14" s="285">
        <v>2339</v>
      </c>
      <c r="AR14" s="286" t="s">
        <v>523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527</v>
      </c>
      <c r="AL15" s="1135"/>
      <c r="AM15" s="1135"/>
      <c r="AN15" s="1136"/>
      <c r="AO15" s="284">
        <v>-152240</v>
      </c>
      <c r="AP15" s="284">
        <v>-12406</v>
      </c>
      <c r="AQ15" s="285">
        <v>-7717</v>
      </c>
      <c r="AR15" s="286">
        <v>60.8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190</v>
      </c>
      <c r="AL16" s="1135"/>
      <c r="AM16" s="1135"/>
      <c r="AN16" s="1136"/>
      <c r="AO16" s="284">
        <v>1889189</v>
      </c>
      <c r="AP16" s="284">
        <v>153956</v>
      </c>
      <c r="AQ16" s="285">
        <v>115515</v>
      </c>
      <c r="AR16" s="286">
        <v>33.299999999999997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532</v>
      </c>
      <c r="AL21" s="1138"/>
      <c r="AM21" s="1138"/>
      <c r="AN21" s="1139"/>
      <c r="AO21" s="297">
        <v>17.2</v>
      </c>
      <c r="AP21" s="298">
        <v>10.69</v>
      </c>
      <c r="AQ21" s="299">
        <v>6.51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533</v>
      </c>
      <c r="AL22" s="1138"/>
      <c r="AM22" s="1138"/>
      <c r="AN22" s="1139"/>
      <c r="AO22" s="302">
        <v>95.5</v>
      </c>
      <c r="AP22" s="303">
        <v>97.4</v>
      </c>
      <c r="AQ22" s="304">
        <v>-1.9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534</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537</v>
      </c>
      <c r="AL32" s="1122"/>
      <c r="AM32" s="1122"/>
      <c r="AN32" s="1123"/>
      <c r="AO32" s="312">
        <v>1691719</v>
      </c>
      <c r="AP32" s="312">
        <v>137863</v>
      </c>
      <c r="AQ32" s="313">
        <v>74824</v>
      </c>
      <c r="AR32" s="314">
        <v>84.2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538</v>
      </c>
      <c r="AL33" s="1122"/>
      <c r="AM33" s="1122"/>
      <c r="AN33" s="1123"/>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539</v>
      </c>
      <c r="AL34" s="1122"/>
      <c r="AM34" s="1122"/>
      <c r="AN34" s="1123"/>
      <c r="AO34" s="312" t="s">
        <v>523</v>
      </c>
      <c r="AP34" s="312" t="s">
        <v>523</v>
      </c>
      <c r="AQ34" s="313">
        <v>1</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540</v>
      </c>
      <c r="AL35" s="1122"/>
      <c r="AM35" s="1122"/>
      <c r="AN35" s="1123"/>
      <c r="AO35" s="312">
        <v>45611</v>
      </c>
      <c r="AP35" s="312">
        <v>3717</v>
      </c>
      <c r="AQ35" s="313">
        <v>17427</v>
      </c>
      <c r="AR35" s="314">
        <v>-78.7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541</v>
      </c>
      <c r="AL36" s="1122"/>
      <c r="AM36" s="1122"/>
      <c r="AN36" s="1123"/>
      <c r="AO36" s="312">
        <v>10699</v>
      </c>
      <c r="AP36" s="312">
        <v>872</v>
      </c>
      <c r="AQ36" s="313">
        <v>2447</v>
      </c>
      <c r="AR36" s="314">
        <v>-64.400000000000006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542</v>
      </c>
      <c r="AL37" s="1122"/>
      <c r="AM37" s="1122"/>
      <c r="AN37" s="1123"/>
      <c r="AO37" s="312" t="s">
        <v>523</v>
      </c>
      <c r="AP37" s="312" t="s">
        <v>523</v>
      </c>
      <c r="AQ37" s="313">
        <v>591</v>
      </c>
      <c r="AR37" s="314" t="s">
        <v>523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543</v>
      </c>
      <c r="AL38" s="1125"/>
      <c r="AM38" s="1125"/>
      <c r="AN38" s="1126"/>
      <c r="AO38" s="315" t="s">
        <v>523</v>
      </c>
      <c r="AP38" s="315" t="s">
        <v>523</v>
      </c>
      <c r="AQ38" s="316">
        <v>2</v>
      </c>
      <c r="AR38" s="304" t="s">
        <v>523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544</v>
      </c>
      <c r="AL39" s="1125"/>
      <c r="AM39" s="1125"/>
      <c r="AN39" s="1126"/>
      <c r="AO39" s="312">
        <v>-41143</v>
      </c>
      <c r="AP39" s="312">
        <v>-3353</v>
      </c>
      <c r="AQ39" s="313">
        <v>-3618</v>
      </c>
      <c r="AR39" s="314">
        <v>-7.3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545</v>
      </c>
      <c r="AL40" s="1122"/>
      <c r="AM40" s="1122"/>
      <c r="AN40" s="1123"/>
      <c r="AO40" s="312">
        <v>-942896</v>
      </c>
      <c r="AP40" s="312">
        <v>-76839</v>
      </c>
      <c r="AQ40" s="313">
        <v>-63812</v>
      </c>
      <c r="AR40" s="314">
        <v>20.399999999999999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305</v>
      </c>
      <c r="AL41" s="1128"/>
      <c r="AM41" s="1128"/>
      <c r="AN41" s="1129"/>
      <c r="AO41" s="312">
        <v>763990</v>
      </c>
      <c r="AP41" s="312">
        <v>62260</v>
      </c>
      <c r="AQ41" s="313">
        <v>27863</v>
      </c>
      <c r="AR41" s="314">
        <v>123.5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515</v>
      </c>
      <c r="AN49" s="1116" t="s">
        <v>549</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2192279</v>
      </c>
      <c r="AN51" s="334">
        <v>160207</v>
      </c>
      <c r="AO51" s="335">
        <v>-15.6</v>
      </c>
      <c r="AP51" s="336">
        <v>85173</v>
      </c>
      <c r="AQ51" s="337">
        <v>-4.3</v>
      </c>
      <c r="AR51" s="338">
        <v>-11.3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1645707</v>
      </c>
      <c r="AN52" s="342">
        <v>120265</v>
      </c>
      <c r="AO52" s="343">
        <v>102.1</v>
      </c>
      <c r="AP52" s="344">
        <v>43913</v>
      </c>
      <c r="AQ52" s="345">
        <v>-3.4</v>
      </c>
      <c r="AR52" s="346">
        <v>105.5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1377129</v>
      </c>
      <c r="AN53" s="334">
        <v>103202</v>
      </c>
      <c r="AO53" s="335">
        <v>-35.6</v>
      </c>
      <c r="AP53" s="336">
        <v>94081</v>
      </c>
      <c r="AQ53" s="337">
        <v>10.5</v>
      </c>
      <c r="AR53" s="338">
        <v>-46.1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715473</v>
      </c>
      <c r="AN54" s="342">
        <v>53618</v>
      </c>
      <c r="AO54" s="343">
        <v>-55.4</v>
      </c>
      <c r="AP54" s="344">
        <v>48949</v>
      </c>
      <c r="AQ54" s="345">
        <v>11.5</v>
      </c>
      <c r="AR54" s="346">
        <v>-66.900000000000006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2477804</v>
      </c>
      <c r="AN55" s="334">
        <v>190923</v>
      </c>
      <c r="AO55" s="335">
        <v>85</v>
      </c>
      <c r="AP55" s="336">
        <v>92632</v>
      </c>
      <c r="AQ55" s="337">
        <v>-1.5</v>
      </c>
      <c r="AR55" s="338">
        <v>86.5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994245</v>
      </c>
      <c r="AN56" s="342">
        <v>76610</v>
      </c>
      <c r="AO56" s="343">
        <v>42.9</v>
      </c>
      <c r="AP56" s="344">
        <v>47978</v>
      </c>
      <c r="AQ56" s="345">
        <v>-2</v>
      </c>
      <c r="AR56" s="346">
        <v>44.9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2374397</v>
      </c>
      <c r="AN57" s="334">
        <v>188399</v>
      </c>
      <c r="AO57" s="335">
        <v>-1.3</v>
      </c>
      <c r="AP57" s="336">
        <v>96469</v>
      </c>
      <c r="AQ57" s="337">
        <v>4.0999999999999996</v>
      </c>
      <c r="AR57" s="338">
        <v>-5.4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1104417</v>
      </c>
      <c r="AN58" s="342">
        <v>87631</v>
      </c>
      <c r="AO58" s="343">
        <v>14.4</v>
      </c>
      <c r="AP58" s="344">
        <v>49775</v>
      </c>
      <c r="AQ58" s="345">
        <v>3.7</v>
      </c>
      <c r="AR58" s="346">
        <v>10.7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1563453</v>
      </c>
      <c r="AN59" s="334">
        <v>127410</v>
      </c>
      <c r="AO59" s="335">
        <v>-32.4</v>
      </c>
      <c r="AP59" s="336">
        <v>85743</v>
      </c>
      <c r="AQ59" s="337">
        <v>-11.1</v>
      </c>
      <c r="AR59" s="338">
        <v>-21.3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378166</v>
      </c>
      <c r="AN60" s="342">
        <v>30818</v>
      </c>
      <c r="AO60" s="343">
        <v>-64.8</v>
      </c>
      <c r="AP60" s="344">
        <v>45231</v>
      </c>
      <c r="AQ60" s="345">
        <v>-9.1</v>
      </c>
      <c r="AR60" s="346">
        <v>-55.7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1997012</v>
      </c>
      <c r="AN61" s="349">
        <v>154028</v>
      </c>
      <c r="AO61" s="350">
        <v>0</v>
      </c>
      <c r="AP61" s="351">
        <v>90820</v>
      </c>
      <c r="AQ61" s="352">
        <v>-0.5</v>
      </c>
      <c r="AR61" s="338">
        <v>0.5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967602</v>
      </c>
      <c r="AN62" s="342">
        <v>73788</v>
      </c>
      <c r="AO62" s="343">
        <v>7.8</v>
      </c>
      <c r="AP62" s="344">
        <v>47169</v>
      </c>
      <c r="AQ62" s="345">
        <v>0.1</v>
      </c>
      <c r="AR62" s="346">
        <v>7.7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ctNtJK/HEj9So+jkUSGZ8XWAWVHpD6dz7U0QX0uQPuwIqQXgCHCA0Mr9KDPKHnW9vYHmJQCz8OCfrNLZ5vd2A==" saltValue="4JFYKmfzCk7O7z5SXVPZy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WlGtimKvbEQFCMkPmxGOGUKxr2MCZBNJnukmSf1E7i78sI217ZOC7J8Ul+fUj6BvqP8vZtzyUGEfscqzqjkyuw==" saltValue="4Y0GZZFY0tRkyB93ymsP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uNcgCGohK/04dpMPHXVSdZcmBaOIWO9UnYCOcDo/rCvPGK+NJqo1ji+JX0YvVyz87gnWsA0vaz7yXY533nOXGw==" saltValue="6HILOVMxfAq9D5gZ5n+L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40" t="s">
        <v>3</v>
      </c>
      <c r="D47" s="1140"/>
      <c r="E47" s="1141"/>
      <c r="F47" s="11">
        <v>18.100000000000001</v>
      </c>
      <c r="G47" s="12">
        <v>17.14</v>
      </c>
      <c r="H47" s="12">
        <v>17.68</v>
      </c>
      <c r="I47" s="12">
        <v>17.91</v>
      </c>
      <c r="J47" s="13">
        <v>21.56</v>
      </c>
    </row>
    <row r="48" spans="2:10" ht="57.75" customHeight="1" x14ac:dyDescent="0.15">
      <c r="B48" s="14"/>
      <c r="C48" s="1142" t="s">
        <v>4</v>
      </c>
      <c r="D48" s="1142"/>
      <c r="E48" s="1143"/>
      <c r="F48" s="15">
        <v>1.79</v>
      </c>
      <c r="G48" s="16">
        <v>2.2000000000000002</v>
      </c>
      <c r="H48" s="16">
        <v>2.86</v>
      </c>
      <c r="I48" s="16">
        <v>5.49</v>
      </c>
      <c r="J48" s="17">
        <v>4.5599999999999996</v>
      </c>
    </row>
    <row r="49" spans="2:10" ht="57.75" customHeight="1" thickBot="1" x14ac:dyDescent="0.2">
      <c r="B49" s="18"/>
      <c r="C49" s="1144" t="s">
        <v>5</v>
      </c>
      <c r="D49" s="1144"/>
      <c r="E49" s="1145"/>
      <c r="F49" s="19" t="s">
        <v>570</v>
      </c>
      <c r="G49" s="20" t="s">
        <v>571</v>
      </c>
      <c r="H49" s="20">
        <v>1.81</v>
      </c>
      <c r="I49" s="20">
        <v>4.24</v>
      </c>
      <c r="J49" s="21">
        <v>1.79</v>
      </c>
    </row>
    <row r="50" spans="2:10" x14ac:dyDescent="0.15"/>
  </sheetData>
  <sheetProtection algorithmName="SHA-512" hashValue="UEXQZCkihuV8DQeqdXyXBY0aT3A+X268hYgouZBM+fYiG/wWwZ4jrs3FOTFKXriZmSe7Sxdrpj6v2ONTW8RrMA==" saltValue="AQe7IXmKkj55TM+6oPRc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2024-03-15T07:38:12Z</cp:lastPrinted>
  <dcterms:created xsi:type="dcterms:W3CDTF">2024-02-05T03:11:49Z</dcterms:created>
  <dcterms:modified xsi:type="dcterms:W3CDTF">2024-03-19T01:39:38Z</dcterms:modified>
  <cp:category/>
</cp:coreProperties>
</file>