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T09-02-015F" sheetId="1" r:id="rId1"/>
  </sheets>
  <definedNames>
    <definedName name="_xlnm.Print_Area" localSheetId="0">'T09-02-015F'!$A$1:$F$293</definedName>
    <definedName name="_xlnm.Print_Titles" localSheetId="0">'T09-02-015F'!$A:$A,'T09-02-015F'!$2:$3</definedName>
  </definedNames>
  <calcPr fullCalcOnLoad="1"/>
</workbook>
</file>

<file path=xl/sharedStrings.xml><?xml version="1.0" encoding="utf-8"?>
<sst xmlns="http://schemas.openxmlformats.org/spreadsheetml/2006/main" count="303" uniqueCount="217">
  <si>
    <t>農業</t>
  </si>
  <si>
    <t>暦年内</t>
  </si>
  <si>
    <t>石</t>
  </si>
  <si>
    <t>郡市町村別</t>
  </si>
  <si>
    <t>収穫高</t>
  </si>
  <si>
    <t>価額</t>
  </si>
  <si>
    <t>円</t>
  </si>
  <si>
    <t>安芸町</t>
  </si>
  <si>
    <t>野根村</t>
  </si>
  <si>
    <t>佐喜浜村</t>
  </si>
  <si>
    <t>津呂村</t>
  </si>
  <si>
    <t>吉良川村</t>
  </si>
  <si>
    <t>羽根村</t>
  </si>
  <si>
    <t>北川村</t>
  </si>
  <si>
    <t>馬路村</t>
  </si>
  <si>
    <t>中山村</t>
  </si>
  <si>
    <t>安田村</t>
  </si>
  <si>
    <t>伊尾木村</t>
  </si>
  <si>
    <t>川北村</t>
  </si>
  <si>
    <t>東川村</t>
  </si>
  <si>
    <t>畑山村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</si>
  <si>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</si>
  <si>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</si>
  <si>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</si>
  <si>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</si>
  <si>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</si>
  <si>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</si>
  <si>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</si>
  <si>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</si>
  <si>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赤岡町</t>
  </si>
  <si>
    <t>岸本町</t>
  </si>
  <si>
    <t>山田町</t>
  </si>
  <si>
    <t>山南村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</si>
  <si>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</si>
  <si>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</si>
  <si>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</si>
  <si>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</si>
  <si>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</si>
  <si>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</si>
  <si>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</si>
  <si>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</si>
  <si>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</si>
  <si>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</si>
  <si>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</si>
  <si>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</si>
  <si>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</si>
  <si>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</si>
  <si>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</si>
  <si>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</si>
  <si>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</si>
  <si>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</si>
  <si>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</si>
  <si>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</si>
  <si>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槙山村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</si>
  <si>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</si>
  <si>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</si>
  <si>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</si>
  <si>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</si>
  <si>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</si>
  <si>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</si>
  <si>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</si>
  <si>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</si>
  <si>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</si>
  <si>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</si>
  <si>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</si>
  <si>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</si>
  <si>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国府村</t>
  </si>
  <si>
    <t>久礼田村</t>
  </si>
  <si>
    <t>新改村</t>
  </si>
  <si>
    <t>瓶岩村</t>
  </si>
  <si>
    <t>上倉村</t>
  </si>
  <si>
    <t>田井村</t>
  </si>
  <si>
    <t>吉野村</t>
  </si>
  <si>
    <t>天坪村</t>
  </si>
  <si>
    <t>西豊永村</t>
  </si>
  <si>
    <t>東豊永村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</si>
  <si>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</si>
  <si>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</si>
  <si>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</si>
  <si>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</si>
  <si>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</si>
  <si>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</si>
  <si>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</si>
  <si>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</si>
  <si>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</si>
  <si>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</si>
  <si>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</si>
  <si>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横畠村</t>
  </si>
  <si>
    <t>大崎村</t>
  </si>
  <si>
    <t>名野川村</t>
  </si>
  <si>
    <t>富岡村</t>
  </si>
  <si>
    <t>小川村</t>
  </si>
  <si>
    <t>清水村</t>
  </si>
  <si>
    <t>上八川村</t>
  </si>
  <si>
    <t>下八川村</t>
  </si>
  <si>
    <t>伊野町</t>
  </si>
  <si>
    <t>浦戸村</t>
  </si>
  <si>
    <t>御畳瀬村</t>
  </si>
  <si>
    <t>長浜村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</si>
  <si>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</si>
  <si>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</si>
  <si>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</si>
  <si>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</si>
  <si>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</si>
  <si>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</si>
  <si>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</si>
  <si>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</si>
  <si>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</si>
  <si>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</si>
  <si>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</si>
  <si>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</si>
  <si>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</si>
  <si>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</si>
  <si>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</si>
  <si>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</si>
  <si>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</si>
  <si>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-</t>
  </si>
  <si>
    <t>須崎町</t>
  </si>
  <si>
    <t>高岡町</t>
  </si>
  <si>
    <t>久礼町</t>
  </si>
  <si>
    <t>佐川町</t>
  </si>
  <si>
    <t>越知町</t>
  </si>
  <si>
    <t>蓮池村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</si>
  <si>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</si>
  <si>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</si>
  <si>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</si>
  <si>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</si>
  <si>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</si>
  <si>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</si>
  <si>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</si>
  <si>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</si>
  <si>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</si>
  <si>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東又村</t>
  </si>
  <si>
    <t>窪川村</t>
  </si>
  <si>
    <t>松葉川村</t>
  </si>
  <si>
    <t>仁井田村</t>
  </si>
  <si>
    <t>大野見村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</si>
  <si>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</si>
  <si>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</si>
  <si>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</si>
  <si>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</si>
  <si>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</si>
  <si>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</si>
  <si>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</si>
  <si>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</si>
  <si>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</si>
  <si>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</si>
  <si>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</si>
  <si>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</si>
  <si>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</si>
  <si>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</si>
  <si>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</si>
  <si>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</si>
  <si>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</si>
  <si>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佐賀村</t>
  </si>
  <si>
    <t>白田川村</t>
  </si>
  <si>
    <t>七郷村</t>
  </si>
  <si>
    <t>入野村</t>
  </si>
  <si>
    <t>田ノ口村</t>
  </si>
  <si>
    <t>下田村</t>
  </si>
  <si>
    <t>東山村</t>
  </si>
  <si>
    <t>蕨岡村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</si>
  <si>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</si>
  <si>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</si>
  <si>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</si>
  <si>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</si>
  <si>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</si>
  <si>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</si>
  <si>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</si>
  <si>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</si>
  <si>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</si>
  <si>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</si>
  <si>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</si>
  <si>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</si>
  <si>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</si>
  <si>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</si>
  <si>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</si>
  <si>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</si>
  <si>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</si>
  <si>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</si>
  <si>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</si>
  <si>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</si>
  <si>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</si>
  <si>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</si>
  <si>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</si>
  <si>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</si>
  <si>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室戸町</t>
  </si>
  <si>
    <t>上韮生村</t>
  </si>
  <si>
    <t>本山町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</si>
  <si>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</si>
  <si>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</si>
  <si>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</si>
  <si>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</si>
  <si>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</si>
  <si>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</si>
  <si>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</si>
  <si>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</si>
  <si>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池川町</t>
  </si>
  <si>
    <t>甲浦町</t>
  </si>
  <si>
    <t>奈半利町</t>
  </si>
  <si>
    <t>×</t>
  </si>
  <si>
    <t>岡豊村</t>
  </si>
  <si>
    <t>下知町</t>
  </si>
  <si>
    <t>上ノ加江町</t>
  </si>
  <si>
    <t>備考　×印は２番稲に係るものなり</t>
  </si>
  <si>
    <t>梼原村</t>
  </si>
  <si>
    <t>富山村</t>
  </si>
  <si>
    <t>大正村</t>
  </si>
  <si>
    <t>第１５　米の２（市町村別）</t>
  </si>
  <si>
    <t>大杉村</t>
  </si>
  <si>
    <t>-</t>
  </si>
  <si>
    <t>諸木村</t>
  </si>
  <si>
    <t>田野町</t>
  </si>
  <si>
    <t>町</t>
  </si>
  <si>
    <t>作付段別</t>
  </si>
  <si>
    <t>徳王寺村</t>
  </si>
  <si>
    <t>與津村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</si>
</sst>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8" fontId="1" fillId="0" borderId="4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left"/>
    </xf>
    <xf numFmtId="178" fontId="1" fillId="0" borderId="9" xfId="0" applyNumberFormat="1" applyFont="1" applyBorder="1" applyAlignment="1">
      <alignment horizontal="left"/>
    </xf>
    <xf numFmtId="178" fontId="1" fillId="0" borderId="9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8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left"/>
    </xf>
    <xf numFmtId="176" fontId="1" fillId="0" borderId="9" xfId="0" applyNumberFormat="1" applyFont="1" applyBorder="1" applyAlignment="1">
      <alignment/>
    </xf>
    <xf numFmtId="178" fontId="1" fillId="0" borderId="11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/>
    </xf>
    <xf numFmtId="178" fontId="1" fillId="0" borderId="12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 horizontal="left"/>
    </xf>
    <xf numFmtId="178" fontId="3" fillId="0" borderId="13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right" vertical="center"/>
    </xf>
    <xf numFmtId="178" fontId="1" fillId="0" borderId="17" xfId="0" applyNumberFormat="1" applyFont="1" applyBorder="1" applyAlignment="1">
      <alignment horizontal="left" vertical="center"/>
    </xf>
    <xf numFmtId="178" fontId="1" fillId="0" borderId="18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/>
    </xf>
    <xf numFmtId="178" fontId="1" fillId="0" borderId="19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left"/>
    </xf>
    <xf numFmtId="178" fontId="1" fillId="0" borderId="9" xfId="0" applyNumberFormat="1" applyFont="1" applyBorder="1" applyAlignment="1">
      <alignment horizontal="left"/>
    </xf>
    <xf numFmtId="176" fontId="1" fillId="0" borderId="7" xfId="0" applyNumberFormat="1" applyFont="1" applyBorder="1" applyAlignment="1">
      <alignment horizontal="right" vertical="center"/>
    </xf>
    <xf numFmtId="178" fontId="1" fillId="0" borderId="20" xfId="0" applyNumberFormat="1" applyFont="1" applyBorder="1" applyAlignment="1">
      <alignment horizontal="right"/>
    </xf>
    <xf numFmtId="178" fontId="1" fillId="0" borderId="21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  <xf numFmtId="178" fontId="3" fillId="0" borderId="13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/>
    </xf>
    <xf numFmtId="178" fontId="1" fillId="0" borderId="26" xfId="0" applyNumberFormat="1" applyFont="1" applyBorder="1" applyAlignment="1">
      <alignment horizontal="left" vertical="center"/>
    </xf>
    <xf numFmtId="178" fontId="1" fillId="0" borderId="18" xfId="0" applyNumberFormat="1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left" vertical="center"/>
    </xf>
    <xf numFmtId="176" fontId="1" fillId="0" borderId="2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3"/>
  <sheetViews>
    <sheetView tabSelected="1" zoomScaleSheetLayoutView="100" workbookViewId="0" topLeftCell="A1">
      <selection activeCell="A1" sqref="A1:B1"/>
    </sheetView>
  </sheetViews>
  <sheetFormatPr defaultColWidth="9.00390625" defaultRowHeight="10.5" customHeight="1"/>
  <cols>
    <col min="1" max="1" width="2.375" style="1" customWidth="1"/>
    <col min="2" max="2" width="11.75390625" style="1" customWidth="1"/>
    <col min="3" max="3" width="2.375" style="1" customWidth="1"/>
    <col min="4" max="4" width="8.375" style="1" customWidth="1"/>
    <col min="5" max="6" width="9.75390625" style="1" customWidth="1"/>
    <col min="7" max="16384" width="9.125" style="1" customWidth="1"/>
  </cols>
  <sheetData>
    <row r="1" spans="1:6" s="6" customFormat="1" ht="12" customHeight="1">
      <c r="A1" s="51" t="s">
        <v>0</v>
      </c>
      <c r="B1" s="51"/>
      <c r="C1" s="44" t="s">
        <v>208</v>
      </c>
      <c r="D1" s="44"/>
      <c r="E1" s="44"/>
      <c r="F1" s="27" t="s">
        <v>1</v>
      </c>
    </row>
    <row r="2" spans="1:6" ht="10.5" customHeight="1">
      <c r="A2" s="45" t="s">
        <v>3</v>
      </c>
      <c r="B2" s="46"/>
      <c r="C2" s="49" t="s">
        <v>214</v>
      </c>
      <c r="D2" s="50"/>
      <c r="E2" s="8" t="s">
        <v>4</v>
      </c>
      <c r="F2" s="9" t="s">
        <v>5</v>
      </c>
    </row>
    <row r="3" spans="1:6" ht="10.5" customHeight="1">
      <c r="A3" s="47"/>
      <c r="B3" s="48"/>
      <c r="C3" s="42" t="s">
        <v>213</v>
      </c>
      <c r="D3" s="43"/>
      <c r="E3" s="10" t="s">
        <v>2</v>
      </c>
      <c r="F3" s="5" t="s">
        <v>6</v>
      </c>
    </row>
    <row r="4" spans="1:6" ht="10.5" customHeight="1">
      <c r="A4" s="54" t="s">
        <v>189</v>
      </c>
      <c r="B4" s="55"/>
      <c r="C4" s="22"/>
      <c r="D4" s="34">
        <v>215.3</v>
      </c>
      <c r="E4" s="4">
        <v>2497</v>
      </c>
      <c r="F4" s="57">
        <v>58053</v>
      </c>
    </row>
    <row r="5" spans="1:6" ht="10.5" customHeight="1">
      <c r="A5" s="56"/>
      <c r="B5" s="38"/>
      <c r="C5" s="23" t="s">
        <v>200</v>
      </c>
      <c r="D5" s="35">
        <v>10.2</v>
      </c>
      <c r="E5" s="2">
        <v>66</v>
      </c>
      <c r="F5" s="41"/>
    </row>
    <row r="6" spans="1:6" ht="10.5" customHeight="1">
      <c r="A6" s="39" t="s">
        <v>190</v>
      </c>
      <c r="B6" s="40"/>
      <c r="C6" s="20"/>
      <c r="D6" s="35"/>
      <c r="E6" s="2"/>
      <c r="F6" s="12"/>
    </row>
    <row r="7" spans="1:6" ht="10.5" customHeight="1">
      <c r="A7" s="19"/>
      <c r="B7" s="38" t="s">
        <v>7</v>
      </c>
      <c r="C7" s="16"/>
      <c r="D7" s="35">
        <v>164.7</v>
      </c>
      <c r="E7" s="2">
        <v>4146</v>
      </c>
      <c r="F7" s="41">
        <v>183690</v>
      </c>
    </row>
    <row r="8" spans="1:6" ht="10.5" customHeight="1">
      <c r="A8" s="19"/>
      <c r="B8" s="38"/>
      <c r="C8" s="23" t="s">
        <v>200</v>
      </c>
      <c r="D8" s="35">
        <v>65</v>
      </c>
      <c r="E8" s="2">
        <v>1183</v>
      </c>
      <c r="F8" s="41"/>
    </row>
    <row r="9" spans="1:6" ht="10.5" customHeight="1">
      <c r="A9" s="17"/>
      <c r="B9" s="28" t="s">
        <v>186</v>
      </c>
      <c r="C9" s="16"/>
      <c r="D9" s="35">
        <v>261.3</v>
      </c>
      <c r="E9" s="3">
        <v>3384</v>
      </c>
      <c r="F9" s="29">
        <v>104124</v>
      </c>
    </row>
    <row r="10" spans="1:6" ht="10.5" customHeight="1">
      <c r="A10" s="17"/>
      <c r="B10" s="15" t="s">
        <v>198</v>
      </c>
      <c r="C10" s="16"/>
      <c r="D10" s="15">
        <v>79.4</v>
      </c>
      <c r="E10" s="3">
        <v>1087</v>
      </c>
      <c r="F10" s="11">
        <v>30436</v>
      </c>
    </row>
    <row r="11" spans="1:6" ht="10.5" customHeight="1">
      <c r="A11" s="17"/>
      <c r="B11" s="38" t="s">
        <v>199</v>
      </c>
      <c r="C11" s="16"/>
      <c r="D11" s="35">
        <v>199.1</v>
      </c>
      <c r="E11" s="3">
        <v>3490</v>
      </c>
      <c r="F11" s="41">
        <v>114785</v>
      </c>
    </row>
    <row r="12" spans="1:6" ht="10.5" customHeight="1">
      <c r="A12" s="17"/>
      <c r="B12" s="38"/>
      <c r="C12" s="23" t="s">
        <v>200</v>
      </c>
      <c r="D12" s="35">
        <v>7.4</v>
      </c>
      <c r="E12" s="3">
        <v>81</v>
      </c>
      <c r="F12" s="41"/>
    </row>
    <row r="13" spans="1:6" ht="10.5" customHeight="1">
      <c r="A13" s="17"/>
      <c r="B13" s="38" t="s">
        <v>212</v>
      </c>
      <c r="C13" s="16"/>
      <c r="D13" s="15">
        <v>105</v>
      </c>
      <c r="E13" s="3">
        <v>1986</v>
      </c>
      <c r="F13" s="41">
        <v>70079</v>
      </c>
    </row>
    <row r="14" spans="1:6" ht="10.5" customHeight="1">
      <c r="A14" s="17"/>
      <c r="B14" s="38"/>
      <c r="C14" s="23" t="s">
        <v>200</v>
      </c>
      <c r="D14" s="15">
        <v>0.5</v>
      </c>
      <c r="E14" s="3">
        <v>7</v>
      </c>
      <c r="F14" s="41"/>
    </row>
    <row r="15" spans="1:6" ht="10.5" customHeight="1">
      <c r="A15" s="17"/>
      <c r="B15" s="15" t="s">
        <v>8</v>
      </c>
      <c r="C15" s="16"/>
      <c r="D15" s="15">
        <v>228.6</v>
      </c>
      <c r="E15" s="3">
        <v>3293</v>
      </c>
      <c r="F15" s="11">
        <v>92496</v>
      </c>
    </row>
    <row r="16" spans="1:6" ht="10.5" customHeight="1">
      <c r="A16" s="17"/>
      <c r="B16" s="15" t="s">
        <v>9</v>
      </c>
      <c r="C16" s="16"/>
      <c r="D16" s="15">
        <v>174.5</v>
      </c>
      <c r="E16" s="3">
        <v>1480</v>
      </c>
      <c r="F16" s="11">
        <v>47360</v>
      </c>
    </row>
    <row r="17" spans="1:6" ht="10.5" customHeight="1">
      <c r="A17" s="17"/>
      <c r="B17" s="15" t="s">
        <v>10</v>
      </c>
      <c r="C17" s="16"/>
      <c r="D17" s="15">
        <v>130.5</v>
      </c>
      <c r="E17" s="3">
        <v>1827</v>
      </c>
      <c r="F17" s="11">
        <v>60651</v>
      </c>
    </row>
    <row r="18" spans="1:6" ht="10.5" customHeight="1">
      <c r="A18" s="17"/>
      <c r="B18" s="15" t="s">
        <v>11</v>
      </c>
      <c r="C18" s="16"/>
      <c r="D18" s="15">
        <v>246.1</v>
      </c>
      <c r="E18" s="3">
        <v>2973</v>
      </c>
      <c r="F18" s="11">
        <v>113233</v>
      </c>
    </row>
    <row r="19" spans="1:6" ht="10.5" customHeight="1">
      <c r="A19" s="17"/>
      <c r="B19" s="15" t="s">
        <v>12</v>
      </c>
      <c r="C19" s="16"/>
      <c r="D19" s="15">
        <v>145.2</v>
      </c>
      <c r="E19" s="3">
        <v>1452</v>
      </c>
      <c r="F19" s="11">
        <v>44034</v>
      </c>
    </row>
    <row r="20" spans="1:6" ht="10.5" customHeight="1">
      <c r="A20" s="17"/>
      <c r="B20" s="15" t="s">
        <v>13</v>
      </c>
      <c r="C20" s="16"/>
      <c r="D20" s="15">
        <v>270.5</v>
      </c>
      <c r="E20" s="3">
        <v>3878</v>
      </c>
      <c r="F20" s="11">
        <v>124322</v>
      </c>
    </row>
    <row r="21" spans="1:6" ht="10.5" customHeight="1">
      <c r="A21" s="17"/>
      <c r="B21" s="15" t="s">
        <v>14</v>
      </c>
      <c r="C21" s="16"/>
      <c r="D21" s="15">
        <v>68.6</v>
      </c>
      <c r="E21" s="3">
        <v>970</v>
      </c>
      <c r="F21" s="11">
        <v>34126</v>
      </c>
    </row>
    <row r="22" spans="1:6" ht="10.5" customHeight="1">
      <c r="A22" s="17"/>
      <c r="B22" s="15" t="s">
        <v>15</v>
      </c>
      <c r="C22" s="16"/>
      <c r="D22" s="15">
        <v>144.9</v>
      </c>
      <c r="E22" s="3">
        <v>2293</v>
      </c>
      <c r="F22" s="11">
        <v>68971</v>
      </c>
    </row>
    <row r="23" spans="1:6" ht="10.5" customHeight="1">
      <c r="A23" s="17"/>
      <c r="B23" s="28" t="s">
        <v>16</v>
      </c>
      <c r="C23" s="16"/>
      <c r="D23" s="15">
        <v>191.3</v>
      </c>
      <c r="E23" s="3">
        <v>3753</v>
      </c>
      <c r="F23" s="29">
        <v>124806</v>
      </c>
    </row>
    <row r="24" spans="1:6" ht="10.5" customHeight="1">
      <c r="A24" s="17"/>
      <c r="B24" s="38" t="s">
        <v>17</v>
      </c>
      <c r="C24" s="16"/>
      <c r="D24" s="15">
        <v>137.9</v>
      </c>
      <c r="E24" s="3">
        <v>3556</v>
      </c>
      <c r="F24" s="41">
        <v>135232</v>
      </c>
    </row>
    <row r="25" spans="1:6" ht="10.5" customHeight="1">
      <c r="A25" s="17"/>
      <c r="B25" s="38"/>
      <c r="C25" s="23" t="s">
        <v>200</v>
      </c>
      <c r="D25" s="15">
        <v>48.6</v>
      </c>
      <c r="E25" s="3">
        <v>802</v>
      </c>
      <c r="F25" s="41"/>
    </row>
    <row r="26" spans="1:6" ht="10.5" customHeight="1">
      <c r="A26" s="17"/>
      <c r="B26" s="38" t="s">
        <v>18</v>
      </c>
      <c r="C26" s="16"/>
      <c r="D26" s="15">
        <v>206.8</v>
      </c>
      <c r="E26" s="3">
        <v>4616</v>
      </c>
      <c r="F26" s="41">
        <v>180314</v>
      </c>
    </row>
    <row r="27" spans="1:6" ht="10.5" customHeight="1">
      <c r="A27" s="17"/>
      <c r="B27" s="38"/>
      <c r="C27" s="23" t="s">
        <v>200</v>
      </c>
      <c r="D27" s="15">
        <v>122.3</v>
      </c>
      <c r="E27" s="3">
        <v>1266</v>
      </c>
      <c r="F27" s="41"/>
    </row>
    <row r="28" spans="1:6" ht="10.5" customHeight="1">
      <c r="A28" s="17"/>
      <c r="B28" s="38" t="s">
        <v>19</v>
      </c>
      <c r="C28" s="16"/>
      <c r="D28" s="15">
        <v>85.7</v>
      </c>
      <c r="E28" s="3">
        <v>1386</v>
      </c>
      <c r="F28" s="41">
        <v>42031</v>
      </c>
    </row>
    <row r="29" spans="1:6" ht="10.5" customHeight="1">
      <c r="A29" s="17"/>
      <c r="B29" s="38"/>
      <c r="C29" s="23" t="s">
        <v>200</v>
      </c>
      <c r="D29" s="15">
        <v>0.2</v>
      </c>
      <c r="E29" s="3">
        <v>2</v>
      </c>
      <c r="F29" s="41"/>
    </row>
    <row r="30" spans="1:6" ht="10.5" customHeight="1">
      <c r="A30" s="17"/>
      <c r="B30" s="38" t="s">
        <v>20</v>
      </c>
      <c r="C30" s="16"/>
      <c r="D30" s="15">
        <v>93.2</v>
      </c>
      <c r="E30" s="3">
        <v>1201</v>
      </c>
      <c r="F30" s="41">
        <v>40946</v>
      </c>
    </row>
    <row r="31" spans="1:6" ht="10.5" customHeight="1">
      <c r="A31" s="17"/>
      <c r="B31" s="38"/>
      <c r="C31" s="23" t="s">
        <v>200</v>
      </c>
      <c r="D31" s="15">
        <v>5.2</v>
      </c>
      <c r="E31" s="3">
        <v>83</v>
      </c>
      <c r="F31" s="41"/>
    </row>
    <row r="32" spans="1:6" ht="10.5" customHeight="1">
      <c r="A32" s="17"/>
      <c r="B32" s="38" t="s">
        <v>21</v>
      </c>
      <c r="C32" s="16"/>
      <c r="D32" s="15">
        <v>194</v>
      </c>
      <c r="E32" s="3">
        <v>4268</v>
      </c>
      <c r="F32" s="41">
        <v>161894</v>
      </c>
    </row>
    <row r="33" spans="1:6" ht="10.5" customHeight="1">
      <c r="A33" s="17"/>
      <c r="B33" s="38"/>
      <c r="C33" s="23" t="s">
        <v>200</v>
      </c>
      <c r="D33" s="15">
        <v>96.1</v>
      </c>
      <c r="E33" s="3">
        <v>673</v>
      </c>
      <c r="F33" s="41"/>
    </row>
    <row r="34" spans="1:6" ht="10.5" customHeight="1">
      <c r="A34" s="17"/>
      <c r="B34" s="52" t="s">
        <v>22</v>
      </c>
      <c r="C34" s="24"/>
      <c r="D34" s="15">
        <v>153.5</v>
      </c>
      <c r="E34" s="3">
        <v>3245</v>
      </c>
      <c r="F34" s="41">
        <v>157451</v>
      </c>
    </row>
    <row r="35" spans="1:6" ht="10.5" customHeight="1">
      <c r="A35" s="17"/>
      <c r="B35" s="52"/>
      <c r="C35" s="25" t="s">
        <v>200</v>
      </c>
      <c r="D35" s="15">
        <v>65.2</v>
      </c>
      <c r="E35" s="3">
        <v>1121</v>
      </c>
      <c r="F35" s="41"/>
    </row>
    <row r="36" spans="1:6" ht="10.5" customHeight="1">
      <c r="A36" s="17"/>
      <c r="B36" s="52" t="s">
        <v>23</v>
      </c>
      <c r="C36" s="24"/>
      <c r="D36" s="15">
        <v>67.6</v>
      </c>
      <c r="E36" s="3">
        <v>1259</v>
      </c>
      <c r="F36" s="41">
        <v>40003</v>
      </c>
    </row>
    <row r="37" spans="1:6" ht="10.5" customHeight="1">
      <c r="A37" s="17"/>
      <c r="B37" s="52"/>
      <c r="C37" s="25" t="s">
        <v>200</v>
      </c>
      <c r="D37" s="15">
        <v>0.2</v>
      </c>
      <c r="E37" s="3">
        <v>3</v>
      </c>
      <c r="F37" s="41"/>
    </row>
    <row r="38" spans="1:6" ht="10.5" customHeight="1">
      <c r="A38" s="17"/>
      <c r="B38" s="52" t="s">
        <v>24</v>
      </c>
      <c r="C38" s="24"/>
      <c r="D38" s="15">
        <v>95.5</v>
      </c>
      <c r="E38" s="3">
        <v>1978</v>
      </c>
      <c r="F38" s="41">
        <v>61966</v>
      </c>
    </row>
    <row r="39" spans="1:6" ht="10.5" customHeight="1">
      <c r="A39" s="17"/>
      <c r="B39" s="52"/>
      <c r="C39" s="25" t="s">
        <v>200</v>
      </c>
      <c r="D39" s="15">
        <v>0.3</v>
      </c>
      <c r="E39" s="3">
        <v>4</v>
      </c>
      <c r="F39" s="41"/>
    </row>
    <row r="40" spans="1:6" ht="10.5" customHeight="1">
      <c r="A40" s="17"/>
      <c r="B40" s="52" t="s">
        <v>25</v>
      </c>
      <c r="C40" s="24"/>
      <c r="D40" s="15">
        <v>155.3</v>
      </c>
      <c r="E40" s="3">
        <v>2517</v>
      </c>
      <c r="F40" s="41">
        <v>76867</v>
      </c>
    </row>
    <row r="41" spans="1:6" ht="10.5" customHeight="1">
      <c r="A41" s="17"/>
      <c r="B41" s="52"/>
      <c r="C41" s="25" t="s">
        <v>200</v>
      </c>
      <c r="D41" s="15">
        <v>2.7</v>
      </c>
      <c r="E41" s="3">
        <v>40</v>
      </c>
      <c r="F41" s="41"/>
    </row>
    <row r="42" spans="1:6" ht="10.5" customHeight="1">
      <c r="A42" s="17"/>
      <c r="B42" s="52" t="s">
        <v>26</v>
      </c>
      <c r="C42" s="24"/>
      <c r="D42" s="15">
        <v>81.6</v>
      </c>
      <c r="E42" s="3">
        <v>1010</v>
      </c>
      <c r="F42" s="41">
        <v>29876</v>
      </c>
    </row>
    <row r="43" spans="1:6" ht="10.5" customHeight="1">
      <c r="A43" s="17"/>
      <c r="B43" s="52"/>
      <c r="C43" s="25" t="s">
        <v>200</v>
      </c>
      <c r="D43" s="15">
        <v>3.9</v>
      </c>
      <c r="E43" s="3">
        <v>53</v>
      </c>
      <c r="F43" s="41"/>
    </row>
    <row r="44" spans="1:6" ht="10.5" customHeight="1">
      <c r="A44" s="17"/>
      <c r="B44" s="52" t="s">
        <v>27</v>
      </c>
      <c r="C44" s="24"/>
      <c r="D44" s="15">
        <v>123.9</v>
      </c>
      <c r="E44" s="3">
        <v>2138</v>
      </c>
      <c r="F44" s="41">
        <v>75279</v>
      </c>
    </row>
    <row r="45" spans="1:6" ht="10.5" customHeight="1">
      <c r="A45" s="17"/>
      <c r="B45" s="52"/>
      <c r="C45" s="25" t="s">
        <v>200</v>
      </c>
      <c r="D45" s="15">
        <v>0.7</v>
      </c>
      <c r="E45" s="3">
        <v>7</v>
      </c>
      <c r="F45" s="41"/>
    </row>
    <row r="46" spans="1:6" ht="10.5" customHeight="1">
      <c r="A46" s="17"/>
      <c r="B46" s="52" t="s">
        <v>28</v>
      </c>
      <c r="C46" s="24"/>
      <c r="D46" s="15">
        <f>SUM(D7,D9:D11,D13,D15:D24,D26,D28,D30,D32,D34,D36,D38,D40,D42,D44)</f>
        <v>3804.7000000000003</v>
      </c>
      <c r="E46" s="21">
        <f>SUM(E7,E9,E10,E11,E15,E16,E17,E18,E19:E20,E21,E22,E13,E23,E24,E26,E28,E30,E32,E34,E36,E38,E40,E42,E44)</f>
        <v>63186</v>
      </c>
      <c r="F46" s="41">
        <f>SUM(F7:F45)</f>
        <v>2214972</v>
      </c>
    </row>
    <row r="47" spans="1:6" ht="10.5" customHeight="1">
      <c r="A47" s="17"/>
      <c r="B47" s="52"/>
      <c r="C47" s="25" t="s">
        <v>200</v>
      </c>
      <c r="D47" s="15">
        <f>SUM(D8,D12,D14,D25,D27,D29,D31,D33,D35,D37,D39,D41,D43,D45)</f>
        <v>418.2999999999999</v>
      </c>
      <c r="E47" s="21">
        <f>SUM(E8,E12,E14,E25,E27,E29,E31,E33,E35,E37,E39,E41,E43,E45)</f>
        <v>5325</v>
      </c>
      <c r="F47" s="41"/>
    </row>
    <row r="48" spans="1:6" ht="10.5" customHeight="1">
      <c r="A48" s="39" t="s">
        <v>191</v>
      </c>
      <c r="B48" s="53"/>
      <c r="C48" s="26"/>
      <c r="D48" s="15"/>
      <c r="E48" s="3"/>
      <c r="F48" s="18"/>
    </row>
    <row r="49" spans="1:6" ht="10.5" customHeight="1">
      <c r="A49" s="17"/>
      <c r="B49" s="52" t="s">
        <v>29</v>
      </c>
      <c r="C49" s="24"/>
      <c r="D49" s="15">
        <v>62.8</v>
      </c>
      <c r="E49" s="3">
        <v>1309</v>
      </c>
      <c r="F49" s="41">
        <v>49247</v>
      </c>
    </row>
    <row r="50" spans="1:6" ht="10.5" customHeight="1">
      <c r="A50" s="17"/>
      <c r="B50" s="52"/>
      <c r="C50" s="25" t="s">
        <v>200</v>
      </c>
      <c r="D50" s="15">
        <v>38.4</v>
      </c>
      <c r="E50" s="3">
        <v>461</v>
      </c>
      <c r="F50" s="41"/>
    </row>
    <row r="51" spans="1:6" ht="10.5" customHeight="1">
      <c r="A51" s="17"/>
      <c r="B51" s="52" t="s">
        <v>30</v>
      </c>
      <c r="C51" s="24"/>
      <c r="D51" s="15">
        <v>31</v>
      </c>
      <c r="E51" s="3">
        <v>108</v>
      </c>
      <c r="F51" s="41">
        <v>3290</v>
      </c>
    </row>
    <row r="52" spans="1:6" ht="10.5" customHeight="1">
      <c r="A52" s="17"/>
      <c r="B52" s="52"/>
      <c r="C52" s="25" t="s">
        <v>200</v>
      </c>
      <c r="D52" s="15">
        <v>2</v>
      </c>
      <c r="E52" s="3">
        <v>2</v>
      </c>
      <c r="F52" s="41"/>
    </row>
    <row r="53" spans="1:6" ht="10.5" customHeight="1">
      <c r="A53" s="17"/>
      <c r="B53" s="52" t="s">
        <v>31</v>
      </c>
      <c r="C53" s="24"/>
      <c r="D53" s="15">
        <v>177.2</v>
      </c>
      <c r="E53" s="3">
        <v>3397</v>
      </c>
      <c r="F53" s="41">
        <v>116035</v>
      </c>
    </row>
    <row r="54" spans="1:6" ht="10.5" customHeight="1">
      <c r="A54" s="17"/>
      <c r="B54" s="52"/>
      <c r="C54" s="25" t="s">
        <v>200</v>
      </c>
      <c r="D54" s="15">
        <v>61</v>
      </c>
      <c r="E54" s="3">
        <v>732</v>
      </c>
      <c r="F54" s="41"/>
    </row>
    <row r="55" spans="1:6" ht="10.5" customHeight="1">
      <c r="A55" s="39" t="s">
        <v>191</v>
      </c>
      <c r="B55" s="53"/>
      <c r="C55" s="26"/>
      <c r="D55" s="15"/>
      <c r="E55" s="3"/>
      <c r="F55" s="18"/>
    </row>
    <row r="56" spans="1:6" ht="10.5" customHeight="1">
      <c r="A56" s="17"/>
      <c r="B56" s="38" t="s">
        <v>215</v>
      </c>
      <c r="C56" s="16"/>
      <c r="D56" s="15">
        <v>217</v>
      </c>
      <c r="E56" s="3">
        <v>1124</v>
      </c>
      <c r="F56" s="41">
        <v>29930</v>
      </c>
    </row>
    <row r="57" spans="1:6" ht="10.5" customHeight="1">
      <c r="A57" s="17"/>
      <c r="B57" s="38"/>
      <c r="C57" s="23" t="s">
        <v>200</v>
      </c>
      <c r="D57" s="15">
        <v>10</v>
      </c>
      <c r="E57" s="3">
        <v>60</v>
      </c>
      <c r="F57" s="41"/>
    </row>
    <row r="58" spans="1:6" ht="10.5" customHeight="1">
      <c r="A58" s="17"/>
      <c r="B58" s="38" t="s">
        <v>32</v>
      </c>
      <c r="C58" s="16"/>
      <c r="D58" s="15">
        <v>171.2</v>
      </c>
      <c r="E58" s="3">
        <v>3868</v>
      </c>
      <c r="F58" s="41">
        <v>126668</v>
      </c>
    </row>
    <row r="59" spans="1:6" ht="10.5" customHeight="1">
      <c r="A59" s="17"/>
      <c r="B59" s="38"/>
      <c r="C59" s="23" t="s">
        <v>200</v>
      </c>
      <c r="D59" s="15">
        <v>29.1</v>
      </c>
      <c r="E59" s="3">
        <v>353</v>
      </c>
      <c r="F59" s="41"/>
    </row>
    <row r="60" spans="1:6" ht="10.5" customHeight="1">
      <c r="A60" s="17"/>
      <c r="B60" s="38" t="s">
        <v>33</v>
      </c>
      <c r="C60" s="16"/>
      <c r="D60" s="15">
        <v>126.2</v>
      </c>
      <c r="E60" s="3">
        <v>2838</v>
      </c>
      <c r="F60" s="41">
        <v>100044</v>
      </c>
    </row>
    <row r="61" spans="1:6" ht="10.5" customHeight="1">
      <c r="A61" s="17"/>
      <c r="B61" s="38"/>
      <c r="C61" s="23" t="s">
        <v>200</v>
      </c>
      <c r="D61" s="15">
        <v>20</v>
      </c>
      <c r="E61" s="3">
        <v>292</v>
      </c>
      <c r="F61" s="41"/>
    </row>
    <row r="62" spans="1:6" ht="10.5" customHeight="1">
      <c r="A62" s="17"/>
      <c r="B62" s="38" t="s">
        <v>34</v>
      </c>
      <c r="C62" s="16"/>
      <c r="D62" s="15">
        <v>302.6</v>
      </c>
      <c r="E62" s="3">
        <v>6052</v>
      </c>
      <c r="F62" s="41">
        <v>214944</v>
      </c>
    </row>
    <row r="63" spans="1:6" ht="10.5" customHeight="1">
      <c r="A63" s="17"/>
      <c r="B63" s="38"/>
      <c r="C63" s="23" t="s">
        <v>200</v>
      </c>
      <c r="D63" s="15">
        <v>150</v>
      </c>
      <c r="E63" s="3">
        <v>1200</v>
      </c>
      <c r="F63" s="41"/>
    </row>
    <row r="64" spans="1:6" ht="10.5" customHeight="1">
      <c r="A64" s="17"/>
      <c r="B64" s="15" t="s">
        <v>19</v>
      </c>
      <c r="C64" s="16"/>
      <c r="D64" s="15">
        <v>192.8</v>
      </c>
      <c r="E64" s="3">
        <v>3280</v>
      </c>
      <c r="F64" s="11">
        <v>108688</v>
      </c>
    </row>
    <row r="65" spans="1:6" ht="10.5" customHeight="1">
      <c r="A65" s="17"/>
      <c r="B65" s="15" t="s">
        <v>35</v>
      </c>
      <c r="C65" s="16"/>
      <c r="D65" s="15">
        <v>201.3</v>
      </c>
      <c r="E65" s="3">
        <v>3521</v>
      </c>
      <c r="F65" s="11">
        <v>106965</v>
      </c>
    </row>
    <row r="66" spans="1:6" ht="10.5" customHeight="1">
      <c r="A66" s="17"/>
      <c r="B66" s="38" t="s">
        <v>36</v>
      </c>
      <c r="C66" s="16"/>
      <c r="D66" s="15">
        <v>127.1</v>
      </c>
      <c r="E66" s="3">
        <v>2930</v>
      </c>
      <c r="F66" s="41">
        <v>97436</v>
      </c>
    </row>
    <row r="67" spans="1:6" ht="10.5" customHeight="1">
      <c r="A67" s="17"/>
      <c r="B67" s="38"/>
      <c r="C67" s="23" t="s">
        <v>200</v>
      </c>
      <c r="D67" s="15">
        <v>35.2</v>
      </c>
      <c r="E67" s="3">
        <v>528</v>
      </c>
      <c r="F67" s="41"/>
    </row>
    <row r="68" spans="1:6" ht="10.5" customHeight="1">
      <c r="A68" s="17"/>
      <c r="B68" s="38" t="s">
        <v>37</v>
      </c>
      <c r="C68" s="16"/>
      <c r="D68" s="15">
        <v>156.9</v>
      </c>
      <c r="E68" s="3">
        <v>2472</v>
      </c>
      <c r="F68" s="41">
        <v>82158</v>
      </c>
    </row>
    <row r="69" spans="1:6" ht="10.5" customHeight="1">
      <c r="A69" s="17"/>
      <c r="B69" s="38"/>
      <c r="C69" s="23" t="s">
        <v>200</v>
      </c>
      <c r="D69" s="15">
        <v>55.1</v>
      </c>
      <c r="E69" s="3">
        <v>551</v>
      </c>
      <c r="F69" s="41"/>
    </row>
    <row r="70" spans="1:6" ht="10.5" customHeight="1">
      <c r="A70" s="17"/>
      <c r="B70" s="38" t="s">
        <v>38</v>
      </c>
      <c r="C70" s="16"/>
      <c r="D70" s="15">
        <v>223.3</v>
      </c>
      <c r="E70" s="3">
        <v>5788</v>
      </c>
      <c r="F70" s="41">
        <v>230502</v>
      </c>
    </row>
    <row r="71" spans="1:6" ht="10.5" customHeight="1">
      <c r="A71" s="17"/>
      <c r="B71" s="38"/>
      <c r="C71" s="23" t="s">
        <v>200</v>
      </c>
      <c r="D71" s="15">
        <v>104.2</v>
      </c>
      <c r="E71" s="3">
        <v>1875</v>
      </c>
      <c r="F71" s="41"/>
    </row>
    <row r="72" spans="1:6" ht="10.5" customHeight="1">
      <c r="A72" s="17"/>
      <c r="B72" s="38" t="s">
        <v>39</v>
      </c>
      <c r="C72" s="16"/>
      <c r="D72" s="15">
        <v>495</v>
      </c>
      <c r="E72" s="3">
        <v>10375</v>
      </c>
      <c r="F72" s="41">
        <v>377325</v>
      </c>
    </row>
    <row r="73" spans="1:6" ht="10.5" customHeight="1">
      <c r="A73" s="17"/>
      <c r="B73" s="38"/>
      <c r="C73" s="23" t="s">
        <v>200</v>
      </c>
      <c r="D73" s="15">
        <v>256</v>
      </c>
      <c r="E73" s="3">
        <v>3840</v>
      </c>
      <c r="F73" s="41"/>
    </row>
    <row r="74" spans="1:6" ht="10.5" customHeight="1">
      <c r="A74" s="17"/>
      <c r="B74" s="38" t="s">
        <v>40</v>
      </c>
      <c r="C74" s="16"/>
      <c r="D74" s="15">
        <v>146.9</v>
      </c>
      <c r="E74" s="3">
        <v>3373</v>
      </c>
      <c r="F74" s="41">
        <v>121299</v>
      </c>
    </row>
    <row r="75" spans="1:6" ht="10.5" customHeight="1">
      <c r="A75" s="17"/>
      <c r="B75" s="38"/>
      <c r="C75" s="23" t="s">
        <v>200</v>
      </c>
      <c r="D75" s="15">
        <v>45.7</v>
      </c>
      <c r="E75" s="3">
        <v>319</v>
      </c>
      <c r="F75" s="41"/>
    </row>
    <row r="76" spans="1:6" ht="10.5" customHeight="1">
      <c r="A76" s="17"/>
      <c r="B76" s="38" t="s">
        <v>41</v>
      </c>
      <c r="C76" s="16"/>
      <c r="D76" s="15">
        <v>254.4</v>
      </c>
      <c r="E76" s="3">
        <v>5063</v>
      </c>
      <c r="F76" s="41">
        <v>190875</v>
      </c>
    </row>
    <row r="77" spans="1:6" ht="10.5" customHeight="1">
      <c r="A77" s="17"/>
      <c r="B77" s="38"/>
      <c r="C77" s="23" t="s">
        <v>200</v>
      </c>
      <c r="D77" s="15">
        <v>120.2</v>
      </c>
      <c r="E77" s="3">
        <v>1341</v>
      </c>
      <c r="F77" s="41"/>
    </row>
    <row r="78" spans="1:6" ht="10.5" customHeight="1">
      <c r="A78" s="17"/>
      <c r="B78" s="38" t="s">
        <v>42</v>
      </c>
      <c r="C78" s="16"/>
      <c r="D78" s="15">
        <v>149</v>
      </c>
      <c r="E78" s="3">
        <v>2980</v>
      </c>
      <c r="F78" s="41">
        <v>118825</v>
      </c>
    </row>
    <row r="79" spans="1:6" ht="10.5" customHeight="1">
      <c r="A79" s="17"/>
      <c r="B79" s="38"/>
      <c r="C79" s="23" t="s">
        <v>200</v>
      </c>
      <c r="D79" s="15">
        <v>78.5</v>
      </c>
      <c r="E79" s="3">
        <v>1177</v>
      </c>
      <c r="F79" s="41"/>
    </row>
    <row r="80" spans="1:6" ht="10.5" customHeight="1">
      <c r="A80" s="17"/>
      <c r="B80" s="38" t="s">
        <v>43</v>
      </c>
      <c r="C80" s="16"/>
      <c r="D80" s="15">
        <v>191.6</v>
      </c>
      <c r="E80" s="3">
        <v>4895</v>
      </c>
      <c r="F80" s="41">
        <v>161395</v>
      </c>
    </row>
    <row r="81" spans="1:6" ht="10.5" customHeight="1">
      <c r="A81" s="17"/>
      <c r="B81" s="38"/>
      <c r="C81" s="23" t="s">
        <v>200</v>
      </c>
      <c r="D81" s="15">
        <v>136.7</v>
      </c>
      <c r="E81" s="3">
        <v>1929</v>
      </c>
      <c r="F81" s="41"/>
    </row>
    <row r="82" spans="1:6" ht="10.5" customHeight="1">
      <c r="A82" s="17"/>
      <c r="B82" s="38" t="s">
        <v>44</v>
      </c>
      <c r="C82" s="16"/>
      <c r="D82" s="15">
        <v>114</v>
      </c>
      <c r="E82" s="3">
        <v>2897</v>
      </c>
      <c r="F82" s="41">
        <v>101553</v>
      </c>
    </row>
    <row r="83" spans="1:6" ht="10.5" customHeight="1">
      <c r="A83" s="17"/>
      <c r="B83" s="38"/>
      <c r="C83" s="23" t="s">
        <v>200</v>
      </c>
      <c r="D83" s="15">
        <v>88.3</v>
      </c>
      <c r="E83" s="3">
        <v>1376</v>
      </c>
      <c r="F83" s="41"/>
    </row>
    <row r="84" spans="1:6" ht="10.5" customHeight="1">
      <c r="A84" s="17"/>
      <c r="B84" s="38" t="s">
        <v>45</v>
      </c>
      <c r="C84" s="16"/>
      <c r="D84" s="15">
        <v>274</v>
      </c>
      <c r="E84" s="3">
        <v>6540</v>
      </c>
      <c r="F84" s="41">
        <v>270660</v>
      </c>
    </row>
    <row r="85" spans="1:6" ht="10.5" customHeight="1">
      <c r="A85" s="17"/>
      <c r="B85" s="38"/>
      <c r="C85" s="23" t="s">
        <v>200</v>
      </c>
      <c r="D85" s="15">
        <v>83</v>
      </c>
      <c r="E85" s="3">
        <v>996</v>
      </c>
      <c r="F85" s="41"/>
    </row>
    <row r="86" spans="1:6" ht="10.5" customHeight="1">
      <c r="A86" s="17"/>
      <c r="B86" s="38" t="s">
        <v>46</v>
      </c>
      <c r="C86" s="16"/>
      <c r="D86" s="15">
        <v>153.2</v>
      </c>
      <c r="E86" s="3">
        <v>3664</v>
      </c>
      <c r="F86" s="41">
        <v>198952</v>
      </c>
    </row>
    <row r="87" spans="1:6" ht="10.5" customHeight="1">
      <c r="A87" s="17"/>
      <c r="B87" s="38"/>
      <c r="C87" s="23" t="s">
        <v>200</v>
      </c>
      <c r="D87" s="15">
        <v>90</v>
      </c>
      <c r="E87" s="3">
        <v>1800</v>
      </c>
      <c r="F87" s="41"/>
    </row>
    <row r="88" spans="1:6" ht="10.5" customHeight="1">
      <c r="A88" s="17"/>
      <c r="B88" s="38" t="s">
        <v>47</v>
      </c>
      <c r="C88" s="16"/>
      <c r="D88" s="15">
        <v>130.1</v>
      </c>
      <c r="E88" s="3">
        <v>2727</v>
      </c>
      <c r="F88" s="41">
        <v>85735</v>
      </c>
    </row>
    <row r="89" spans="1:6" ht="10.5" customHeight="1">
      <c r="A89" s="17"/>
      <c r="B89" s="38"/>
      <c r="C89" s="23" t="s">
        <v>200</v>
      </c>
      <c r="D89" s="15">
        <v>15.9</v>
      </c>
      <c r="E89" s="3">
        <v>238</v>
      </c>
      <c r="F89" s="41"/>
    </row>
    <row r="90" spans="1:6" ht="10.5" customHeight="1">
      <c r="A90" s="17"/>
      <c r="B90" s="38" t="s">
        <v>48</v>
      </c>
      <c r="C90" s="16"/>
      <c r="D90" s="15">
        <v>144.2</v>
      </c>
      <c r="E90" s="3">
        <v>2517</v>
      </c>
      <c r="F90" s="41">
        <v>88151</v>
      </c>
    </row>
    <row r="91" spans="1:6" ht="10.5" customHeight="1">
      <c r="A91" s="17"/>
      <c r="B91" s="38"/>
      <c r="C91" s="23" t="s">
        <v>200</v>
      </c>
      <c r="D91" s="15">
        <v>0.1</v>
      </c>
      <c r="E91" s="3">
        <v>1</v>
      </c>
      <c r="F91" s="41"/>
    </row>
    <row r="92" spans="1:6" ht="10.5" customHeight="1">
      <c r="A92" s="17"/>
      <c r="B92" s="38" t="s">
        <v>49</v>
      </c>
      <c r="C92" s="16"/>
      <c r="D92" s="15">
        <v>162.1</v>
      </c>
      <c r="E92" s="3">
        <v>3875</v>
      </c>
      <c r="F92" s="41">
        <v>113043</v>
      </c>
    </row>
    <row r="93" spans="1:6" ht="10.5" customHeight="1">
      <c r="A93" s="17"/>
      <c r="B93" s="38"/>
      <c r="C93" s="23" t="s">
        <v>200</v>
      </c>
      <c r="D93" s="15">
        <v>12.8</v>
      </c>
      <c r="E93" s="3">
        <v>269</v>
      </c>
      <c r="F93" s="41"/>
    </row>
    <row r="94" spans="1:6" ht="10.5" customHeight="1">
      <c r="A94" s="17"/>
      <c r="B94" s="15" t="s">
        <v>50</v>
      </c>
      <c r="C94" s="16"/>
      <c r="D94" s="15">
        <v>303</v>
      </c>
      <c r="E94" s="3">
        <v>6953</v>
      </c>
      <c r="F94" s="11">
        <v>216047</v>
      </c>
    </row>
    <row r="95" spans="1:6" ht="10.5" customHeight="1">
      <c r="A95" s="17"/>
      <c r="B95" s="15" t="s">
        <v>51</v>
      </c>
      <c r="C95" s="16"/>
      <c r="D95" s="15">
        <v>157.5</v>
      </c>
      <c r="E95" s="3">
        <v>3142</v>
      </c>
      <c r="F95" s="11">
        <v>88268</v>
      </c>
    </row>
    <row r="96" spans="1:6" ht="10.5" customHeight="1">
      <c r="A96" s="17"/>
      <c r="B96" s="15" t="s">
        <v>52</v>
      </c>
      <c r="C96" s="16"/>
      <c r="D96" s="15">
        <v>336</v>
      </c>
      <c r="E96" s="3">
        <v>6253</v>
      </c>
      <c r="F96" s="11">
        <v>188136</v>
      </c>
    </row>
    <row r="97" spans="1:6" ht="10.5" customHeight="1">
      <c r="A97" s="17"/>
      <c r="B97" s="15" t="s">
        <v>187</v>
      </c>
      <c r="C97" s="16"/>
      <c r="D97" s="15">
        <v>118.2</v>
      </c>
      <c r="E97" s="3">
        <v>1811</v>
      </c>
      <c r="F97" s="11">
        <v>63560</v>
      </c>
    </row>
    <row r="98" spans="1:6" ht="10.5" customHeight="1">
      <c r="A98" s="17"/>
      <c r="B98" s="15" t="s">
        <v>53</v>
      </c>
      <c r="C98" s="16"/>
      <c r="D98" s="15">
        <v>147.1</v>
      </c>
      <c r="E98" s="3">
        <v>1946</v>
      </c>
      <c r="F98" s="11">
        <v>78162</v>
      </c>
    </row>
    <row r="99" spans="1:6" ht="10.5" customHeight="1">
      <c r="A99" s="17"/>
      <c r="B99" s="38" t="s">
        <v>28</v>
      </c>
      <c r="C99" s="16"/>
      <c r="D99" s="15">
        <f>SUM(D49,D51,D53,D56,D58,D60,D62,D64:D66,D68,D70,D72,D74,D76,D78,D80,D82,D84,D86,D88,D90,D92,D94:D98)</f>
        <v>5265.7</v>
      </c>
      <c r="E99" s="21">
        <f>SUM(E49,E51,E53,E56,E58,E60,E62,E64:E66,E68,E70,E72,E74,E76,E78,E80,E82,E84,E86,E88,E90,E92,E94:E98)</f>
        <v>105698</v>
      </c>
      <c r="F99" s="41">
        <f>SUM(F49:F98)</f>
        <v>3727893</v>
      </c>
    </row>
    <row r="100" spans="1:6" ht="10.5" customHeight="1">
      <c r="A100" s="17"/>
      <c r="B100" s="38"/>
      <c r="C100" s="23" t="s">
        <v>200</v>
      </c>
      <c r="D100" s="15">
        <f>SUM(D50,D52,D54,D57,D59,D61,D63,D67,D69,D71,D73,D75,D77,D79,D81,D83,D85,D87,D89,D91,D93)</f>
        <v>1432.2</v>
      </c>
      <c r="E100" s="21">
        <f>SUM(E50,E52,E54,E57,E59,E61,E63,E67,E69,E71,E73,E75,E77,E79,E81,E83,E85,E87,E89,E91,E93)</f>
        <v>19340</v>
      </c>
      <c r="F100" s="41"/>
    </row>
    <row r="101" spans="1:6" ht="10.5" customHeight="1">
      <c r="A101" s="39" t="s">
        <v>192</v>
      </c>
      <c r="B101" s="40"/>
      <c r="C101" s="20"/>
      <c r="D101" s="15"/>
      <c r="E101" s="3"/>
      <c r="F101" s="18"/>
    </row>
    <row r="102" spans="1:6" ht="10.5" customHeight="1">
      <c r="A102" s="19"/>
      <c r="B102" s="38" t="s">
        <v>54</v>
      </c>
      <c r="C102" s="16"/>
      <c r="D102" s="15">
        <v>2.8</v>
      </c>
      <c r="E102" s="3">
        <v>66</v>
      </c>
      <c r="F102" s="41">
        <v>2392</v>
      </c>
    </row>
    <row r="103" spans="1:6" ht="10.5" customHeight="1">
      <c r="A103" s="19"/>
      <c r="B103" s="38"/>
      <c r="C103" s="23" t="s">
        <v>200</v>
      </c>
      <c r="D103" s="15">
        <v>0.9</v>
      </c>
      <c r="E103" s="3">
        <v>14</v>
      </c>
      <c r="F103" s="41"/>
    </row>
    <row r="104" spans="1:6" ht="10.5" customHeight="1">
      <c r="A104" s="17"/>
      <c r="B104" s="15" t="s">
        <v>188</v>
      </c>
      <c r="C104" s="16"/>
      <c r="D104" s="15">
        <v>302.3</v>
      </c>
      <c r="E104" s="3">
        <v>4949</v>
      </c>
      <c r="F104" s="11">
        <v>148858</v>
      </c>
    </row>
    <row r="105" spans="1:6" ht="10.5" customHeight="1">
      <c r="A105" s="17"/>
      <c r="B105" s="28" t="s">
        <v>55</v>
      </c>
      <c r="C105" s="16"/>
      <c r="D105" s="15">
        <v>121.9</v>
      </c>
      <c r="E105" s="3">
        <v>1836</v>
      </c>
      <c r="F105" s="29">
        <v>59103</v>
      </c>
    </row>
    <row r="106" spans="1:6" ht="10.5" customHeight="1">
      <c r="A106" s="17"/>
      <c r="B106" s="38" t="s">
        <v>56</v>
      </c>
      <c r="C106" s="16"/>
      <c r="D106" s="15">
        <v>154.7</v>
      </c>
      <c r="E106" s="2">
        <v>2345</v>
      </c>
      <c r="F106" s="41">
        <v>75075</v>
      </c>
    </row>
    <row r="107" spans="1:6" ht="10.5" customHeight="1">
      <c r="A107" s="17"/>
      <c r="B107" s="38"/>
      <c r="C107" s="23" t="s">
        <v>200</v>
      </c>
      <c r="D107" s="15">
        <v>3.4</v>
      </c>
      <c r="E107" s="2">
        <v>65</v>
      </c>
      <c r="F107" s="41"/>
    </row>
    <row r="108" spans="1:6" ht="10.5" customHeight="1">
      <c r="A108" s="39" t="s">
        <v>192</v>
      </c>
      <c r="B108" s="40"/>
      <c r="C108" s="20"/>
      <c r="D108" s="15"/>
      <c r="E108" s="3"/>
      <c r="F108" s="18"/>
    </row>
    <row r="109" spans="1:6" ht="10.5" customHeight="1">
      <c r="A109" s="17"/>
      <c r="B109" s="38" t="s">
        <v>57</v>
      </c>
      <c r="C109" s="16"/>
      <c r="D109" s="15">
        <v>300.3</v>
      </c>
      <c r="E109" s="3">
        <v>5983</v>
      </c>
      <c r="F109" s="41">
        <v>163598</v>
      </c>
    </row>
    <row r="110" spans="1:6" ht="10.5" customHeight="1">
      <c r="A110" s="17"/>
      <c r="B110" s="38"/>
      <c r="C110" s="23" t="s">
        <v>200</v>
      </c>
      <c r="D110" s="15">
        <v>32</v>
      </c>
      <c r="E110" s="3">
        <v>576</v>
      </c>
      <c r="F110" s="41"/>
    </row>
    <row r="111" spans="1:6" ht="10.5" customHeight="1">
      <c r="A111" s="17"/>
      <c r="B111" s="38" t="s">
        <v>58</v>
      </c>
      <c r="C111" s="16"/>
      <c r="D111" s="15">
        <v>140.7</v>
      </c>
      <c r="E111" s="3">
        <v>2253</v>
      </c>
      <c r="F111" s="41">
        <v>69528</v>
      </c>
    </row>
    <row r="112" spans="1:6" ht="10.5" customHeight="1">
      <c r="A112" s="17"/>
      <c r="B112" s="38"/>
      <c r="C112" s="23" t="s">
        <v>200</v>
      </c>
      <c r="D112" s="15">
        <v>6</v>
      </c>
      <c r="E112" s="3">
        <v>66</v>
      </c>
      <c r="F112" s="41"/>
    </row>
    <row r="113" spans="1:6" ht="10.5" customHeight="1">
      <c r="A113" s="17"/>
      <c r="B113" s="38" t="s">
        <v>59</v>
      </c>
      <c r="C113" s="16"/>
      <c r="D113" s="15">
        <v>167.4</v>
      </c>
      <c r="E113" s="3">
        <v>3562</v>
      </c>
      <c r="F113" s="41">
        <v>75442</v>
      </c>
    </row>
    <row r="114" spans="1:6" ht="10.5" customHeight="1">
      <c r="A114" s="17"/>
      <c r="B114" s="38"/>
      <c r="C114" s="23" t="s">
        <v>200</v>
      </c>
      <c r="D114" s="15">
        <v>1.9</v>
      </c>
      <c r="E114" s="3">
        <v>13</v>
      </c>
      <c r="F114" s="41"/>
    </row>
    <row r="115" spans="1:6" ht="10.5" customHeight="1">
      <c r="A115" s="17"/>
      <c r="B115" s="38" t="s">
        <v>60</v>
      </c>
      <c r="C115" s="16"/>
      <c r="D115" s="15">
        <v>217.3</v>
      </c>
      <c r="E115" s="3">
        <v>4317</v>
      </c>
      <c r="F115" s="41">
        <v>129027</v>
      </c>
    </row>
    <row r="116" spans="1:6" ht="10.5" customHeight="1">
      <c r="A116" s="17"/>
      <c r="B116" s="38"/>
      <c r="C116" s="23" t="s">
        <v>200</v>
      </c>
      <c r="D116" s="15">
        <v>28.9</v>
      </c>
      <c r="E116" s="3">
        <v>289</v>
      </c>
      <c r="F116" s="41"/>
    </row>
    <row r="117" spans="1:6" ht="10.5" customHeight="1">
      <c r="A117" s="17"/>
      <c r="B117" s="38" t="s">
        <v>61</v>
      </c>
      <c r="C117" s="16"/>
      <c r="D117" s="15">
        <v>292</v>
      </c>
      <c r="E117" s="3">
        <v>3492</v>
      </c>
      <c r="F117" s="41">
        <v>136140</v>
      </c>
    </row>
    <row r="118" spans="1:6" ht="10.5" customHeight="1">
      <c r="A118" s="17"/>
      <c r="B118" s="38"/>
      <c r="C118" s="23" t="s">
        <v>200</v>
      </c>
      <c r="D118" s="15">
        <v>80</v>
      </c>
      <c r="E118" s="3">
        <v>800</v>
      </c>
      <c r="F118" s="41"/>
    </row>
    <row r="119" spans="1:6" ht="10.5" customHeight="1">
      <c r="A119" s="17"/>
      <c r="B119" s="38" t="s">
        <v>62</v>
      </c>
      <c r="C119" s="16"/>
      <c r="D119" s="15">
        <v>274</v>
      </c>
      <c r="E119" s="3">
        <v>5226</v>
      </c>
      <c r="F119" s="41">
        <v>196278</v>
      </c>
    </row>
    <row r="120" spans="1:6" ht="10.5" customHeight="1">
      <c r="A120" s="17"/>
      <c r="B120" s="38"/>
      <c r="C120" s="23" t="s">
        <v>200</v>
      </c>
      <c r="D120" s="15">
        <v>65</v>
      </c>
      <c r="E120" s="3">
        <v>780</v>
      </c>
      <c r="F120" s="41"/>
    </row>
    <row r="121" spans="1:6" ht="10.5" customHeight="1">
      <c r="A121" s="17"/>
      <c r="B121" s="38" t="s">
        <v>63</v>
      </c>
      <c r="C121" s="16"/>
      <c r="D121" s="15">
        <v>442.5</v>
      </c>
      <c r="E121" s="3">
        <v>6637</v>
      </c>
      <c r="F121" s="41">
        <v>204365</v>
      </c>
    </row>
    <row r="122" spans="1:6" ht="10.5" customHeight="1">
      <c r="A122" s="17"/>
      <c r="B122" s="38"/>
      <c r="C122" s="23" t="s">
        <v>200</v>
      </c>
      <c r="D122" s="15">
        <v>119.5</v>
      </c>
      <c r="E122" s="3">
        <v>1314</v>
      </c>
      <c r="F122" s="41"/>
    </row>
    <row r="123" spans="1:6" ht="10.5" customHeight="1">
      <c r="A123" s="17"/>
      <c r="B123" s="38" t="s">
        <v>64</v>
      </c>
      <c r="C123" s="16"/>
      <c r="D123" s="15">
        <v>100.4</v>
      </c>
      <c r="E123" s="3">
        <v>2392</v>
      </c>
      <c r="F123" s="41">
        <v>102794</v>
      </c>
    </row>
    <row r="124" spans="1:6" ht="10.5" customHeight="1">
      <c r="A124" s="17"/>
      <c r="B124" s="38"/>
      <c r="C124" s="23" t="s">
        <v>200</v>
      </c>
      <c r="D124" s="15">
        <v>68.3</v>
      </c>
      <c r="E124" s="3">
        <v>1093</v>
      </c>
      <c r="F124" s="41"/>
    </row>
    <row r="125" spans="1:6" ht="10.5" customHeight="1">
      <c r="A125" s="17"/>
      <c r="B125" s="38" t="s">
        <v>65</v>
      </c>
      <c r="C125" s="16"/>
      <c r="D125" s="15">
        <v>519.8</v>
      </c>
      <c r="E125" s="3">
        <v>7760</v>
      </c>
      <c r="F125" s="41">
        <v>221778</v>
      </c>
    </row>
    <row r="126" spans="1:6" ht="10.5" customHeight="1">
      <c r="A126" s="17"/>
      <c r="B126" s="38"/>
      <c r="C126" s="23" t="s">
        <v>200</v>
      </c>
      <c r="D126" s="15">
        <v>131.3</v>
      </c>
      <c r="E126" s="3">
        <v>1313</v>
      </c>
      <c r="F126" s="41"/>
    </row>
    <row r="127" spans="1:6" ht="10.5" customHeight="1">
      <c r="A127" s="17"/>
      <c r="B127" s="38" t="s">
        <v>201</v>
      </c>
      <c r="C127" s="16"/>
      <c r="D127" s="15">
        <v>461.8</v>
      </c>
      <c r="E127" s="3">
        <v>9236</v>
      </c>
      <c r="F127" s="41">
        <v>276704</v>
      </c>
    </row>
    <row r="128" spans="1:6" ht="10.5" customHeight="1">
      <c r="A128" s="17"/>
      <c r="B128" s="38"/>
      <c r="C128" s="23" t="s">
        <v>200</v>
      </c>
      <c r="D128" s="15">
        <v>30.5</v>
      </c>
      <c r="E128" s="3">
        <v>488</v>
      </c>
      <c r="F128" s="41"/>
    </row>
    <row r="129" spans="1:6" ht="10.5" customHeight="1">
      <c r="A129" s="17"/>
      <c r="B129" s="38" t="s">
        <v>66</v>
      </c>
      <c r="C129" s="16"/>
      <c r="D129" s="15">
        <v>144.2</v>
      </c>
      <c r="E129" s="3">
        <v>3018</v>
      </c>
      <c r="F129" s="41">
        <v>85414</v>
      </c>
    </row>
    <row r="130" spans="1:6" ht="10.5" customHeight="1">
      <c r="A130" s="17"/>
      <c r="B130" s="38"/>
      <c r="C130" s="23" t="s">
        <v>200</v>
      </c>
      <c r="D130" s="15">
        <v>23</v>
      </c>
      <c r="E130" s="3">
        <v>368</v>
      </c>
      <c r="F130" s="41"/>
    </row>
    <row r="131" spans="1:6" ht="10.5" customHeight="1">
      <c r="A131" s="17"/>
      <c r="B131" s="38" t="s">
        <v>67</v>
      </c>
      <c r="C131" s="16"/>
      <c r="D131" s="15">
        <v>222.9</v>
      </c>
      <c r="E131" s="3">
        <v>4458</v>
      </c>
      <c r="F131" s="41">
        <v>157460</v>
      </c>
    </row>
    <row r="132" spans="1:6" ht="10.5" customHeight="1">
      <c r="A132" s="17"/>
      <c r="B132" s="38"/>
      <c r="C132" s="23" t="s">
        <v>200</v>
      </c>
      <c r="D132" s="15">
        <v>42.1</v>
      </c>
      <c r="E132" s="3">
        <v>758</v>
      </c>
      <c r="F132" s="41"/>
    </row>
    <row r="133" spans="1:6" ht="10.5" customHeight="1">
      <c r="A133" s="17"/>
      <c r="B133" s="38" t="s">
        <v>68</v>
      </c>
      <c r="C133" s="16"/>
      <c r="D133" s="15">
        <v>236</v>
      </c>
      <c r="E133" s="3">
        <v>4720</v>
      </c>
      <c r="F133" s="41">
        <v>147522</v>
      </c>
    </row>
    <row r="134" spans="1:6" ht="10.5" customHeight="1">
      <c r="A134" s="17"/>
      <c r="B134" s="38"/>
      <c r="C134" s="23" t="s">
        <v>200</v>
      </c>
      <c r="D134" s="15">
        <v>10.5</v>
      </c>
      <c r="E134" s="3">
        <v>189</v>
      </c>
      <c r="F134" s="41"/>
    </row>
    <row r="135" spans="1:6" ht="10.5" customHeight="1">
      <c r="A135" s="17"/>
      <c r="B135" s="15" t="s">
        <v>69</v>
      </c>
      <c r="C135" s="16"/>
      <c r="D135" s="15">
        <v>85.5</v>
      </c>
      <c r="E135" s="3">
        <v>1026</v>
      </c>
      <c r="F135" s="11">
        <v>31140</v>
      </c>
    </row>
    <row r="136" spans="1:6" ht="10.5" customHeight="1">
      <c r="A136" s="17"/>
      <c r="B136" s="15" t="s">
        <v>70</v>
      </c>
      <c r="C136" s="16"/>
      <c r="D136" s="15">
        <v>161.5</v>
      </c>
      <c r="E136" s="3">
        <v>2251</v>
      </c>
      <c r="F136" s="11">
        <v>78785</v>
      </c>
    </row>
    <row r="137" spans="1:6" ht="10.5" customHeight="1">
      <c r="A137" s="17"/>
      <c r="B137" s="15" t="s">
        <v>71</v>
      </c>
      <c r="C137" s="16"/>
      <c r="D137" s="15">
        <v>120</v>
      </c>
      <c r="E137" s="3">
        <v>1925</v>
      </c>
      <c r="F137" s="11">
        <v>86625</v>
      </c>
    </row>
    <row r="138" spans="1:6" ht="10.5" customHeight="1">
      <c r="A138" s="17"/>
      <c r="B138" s="15" t="s">
        <v>72</v>
      </c>
      <c r="C138" s="16"/>
      <c r="D138" s="15">
        <v>77.2</v>
      </c>
      <c r="E138" s="3">
        <v>961</v>
      </c>
      <c r="F138" s="11">
        <v>28830</v>
      </c>
    </row>
    <row r="139" spans="1:6" ht="10.5" customHeight="1">
      <c r="A139" s="17"/>
      <c r="B139" s="15" t="s">
        <v>209</v>
      </c>
      <c r="C139" s="16"/>
      <c r="D139" s="15">
        <v>271.3</v>
      </c>
      <c r="E139" s="3">
        <v>3167</v>
      </c>
      <c r="F139" s="11">
        <v>98437</v>
      </c>
    </row>
    <row r="140" spans="1:6" ht="10.5" customHeight="1">
      <c r="A140" s="17"/>
      <c r="B140" s="15" t="s">
        <v>73</v>
      </c>
      <c r="C140" s="16"/>
      <c r="D140" s="15">
        <v>271.8</v>
      </c>
      <c r="E140" s="3">
        <v>3066</v>
      </c>
      <c r="F140" s="11">
        <v>92748</v>
      </c>
    </row>
    <row r="141" spans="1:6" ht="10.5" customHeight="1">
      <c r="A141" s="17"/>
      <c r="B141" s="15" t="s">
        <v>74</v>
      </c>
      <c r="C141" s="16"/>
      <c r="D141" s="15">
        <v>200.6</v>
      </c>
      <c r="E141" s="3">
        <v>2639</v>
      </c>
      <c r="F141" s="11">
        <v>93683</v>
      </c>
    </row>
    <row r="142" spans="1:6" ht="10.5" customHeight="1">
      <c r="A142" s="17"/>
      <c r="B142" s="15" t="s">
        <v>75</v>
      </c>
      <c r="C142" s="16"/>
      <c r="D142" s="15">
        <v>247.9</v>
      </c>
      <c r="E142" s="3">
        <v>2702</v>
      </c>
      <c r="F142" s="11">
        <v>108366</v>
      </c>
    </row>
    <row r="143" spans="1:6" ht="10.5" customHeight="1">
      <c r="A143" s="17"/>
      <c r="B143" s="38" t="s">
        <v>28</v>
      </c>
      <c r="C143" s="16"/>
      <c r="D143" s="15">
        <f>SUM(D102,D104,D105,D106,D109,D111,D113,D115,D117,D119,D121,D123,D125,D127,D129,D131,D133,D135:D142)</f>
        <v>5536.8</v>
      </c>
      <c r="E143" s="21">
        <f>SUM(E102,E104,E105,E106,E109,E111,E113,E115,E117,E119,E121,E123,E125,E127,E129,E131,E133,E135:E142)</f>
        <v>89987</v>
      </c>
      <c r="F143" s="41">
        <f>SUM(F102:F142)</f>
        <v>2870092</v>
      </c>
    </row>
    <row r="144" spans="1:6" ht="10.5" customHeight="1">
      <c r="A144" s="17"/>
      <c r="B144" s="38"/>
      <c r="C144" s="23" t="s">
        <v>200</v>
      </c>
      <c r="D144" s="15">
        <f>SUM(D103,D107,D110,D112,D114,D116,D118,D120,D122,D124,D126,D128,D130,D132,D134)</f>
        <v>643.3000000000001</v>
      </c>
      <c r="E144" s="21">
        <f>SUM(E103,E107,E110,E112,E114,E116,E118,E120,E122,E124,E126,E128,E130,E132,E134)</f>
        <v>8126</v>
      </c>
      <c r="F144" s="41"/>
    </row>
    <row r="145" spans="1:6" ht="10.5" customHeight="1">
      <c r="A145" s="39" t="s">
        <v>193</v>
      </c>
      <c r="B145" s="40"/>
      <c r="C145" s="20"/>
      <c r="D145" s="15"/>
      <c r="E145" s="3"/>
      <c r="F145" s="11"/>
    </row>
    <row r="146" spans="1:6" ht="10.5" customHeight="1">
      <c r="A146" s="17"/>
      <c r="B146" s="38" t="s">
        <v>202</v>
      </c>
      <c r="C146" s="16"/>
      <c r="D146" s="15">
        <v>190.7</v>
      </c>
      <c r="E146" s="3">
        <v>3062</v>
      </c>
      <c r="F146" s="41">
        <v>110689</v>
      </c>
    </row>
    <row r="147" spans="1:6" ht="10.5" customHeight="1">
      <c r="A147" s="17"/>
      <c r="B147" s="38"/>
      <c r="C147" s="23" t="s">
        <v>200</v>
      </c>
      <c r="D147" s="15">
        <v>12.6</v>
      </c>
      <c r="E147" s="3">
        <v>100</v>
      </c>
      <c r="F147" s="41"/>
    </row>
    <row r="148" spans="1:6" ht="10.5" customHeight="1">
      <c r="A148" s="17"/>
      <c r="B148" s="38" t="s">
        <v>99</v>
      </c>
      <c r="C148" s="16"/>
      <c r="D148" s="15">
        <v>233.2</v>
      </c>
      <c r="E148" s="3">
        <v>3536</v>
      </c>
      <c r="F148" s="41">
        <v>126090</v>
      </c>
    </row>
    <row r="149" spans="1:6" ht="10.5" customHeight="1">
      <c r="A149" s="17"/>
      <c r="B149" s="38"/>
      <c r="C149" s="23" t="s">
        <v>200</v>
      </c>
      <c r="D149" s="15">
        <v>60.3</v>
      </c>
      <c r="E149" s="3">
        <v>667</v>
      </c>
      <c r="F149" s="41"/>
    </row>
    <row r="150" spans="1:6" ht="10.5" customHeight="1">
      <c r="A150" s="17"/>
      <c r="B150" s="38" t="s">
        <v>100</v>
      </c>
      <c r="C150" s="16"/>
      <c r="D150" s="15">
        <v>337.7</v>
      </c>
      <c r="E150" s="3">
        <v>4727</v>
      </c>
      <c r="F150" s="41">
        <v>147426</v>
      </c>
    </row>
    <row r="151" spans="1:6" ht="10.5" customHeight="1">
      <c r="A151" s="17"/>
      <c r="B151" s="38"/>
      <c r="C151" s="23" t="s">
        <v>200</v>
      </c>
      <c r="D151" s="15">
        <v>11</v>
      </c>
      <c r="E151" s="3">
        <v>176</v>
      </c>
      <c r="F151" s="41"/>
    </row>
    <row r="152" spans="1:6" ht="10.5" customHeight="1">
      <c r="A152" s="17"/>
      <c r="B152" s="38" t="s">
        <v>101</v>
      </c>
      <c r="C152" s="16"/>
      <c r="D152" s="15">
        <v>152.6</v>
      </c>
      <c r="E152" s="3">
        <v>2224</v>
      </c>
      <c r="F152" s="41">
        <v>62739</v>
      </c>
    </row>
    <row r="153" spans="1:6" ht="10.5" customHeight="1">
      <c r="A153" s="17"/>
      <c r="B153" s="38"/>
      <c r="C153" s="23" t="s">
        <v>200</v>
      </c>
      <c r="D153" s="15">
        <v>8.9</v>
      </c>
      <c r="E153" s="3">
        <v>88</v>
      </c>
      <c r="F153" s="41"/>
    </row>
    <row r="154" spans="1:6" ht="10.5" customHeight="1">
      <c r="A154" s="17"/>
      <c r="B154" s="38" t="s">
        <v>102</v>
      </c>
      <c r="C154" s="16"/>
      <c r="D154" s="15">
        <v>145</v>
      </c>
      <c r="E154" s="3">
        <v>1911</v>
      </c>
      <c r="F154" s="41">
        <v>60210</v>
      </c>
    </row>
    <row r="155" spans="1:6" ht="10.5" customHeight="1">
      <c r="A155" s="17"/>
      <c r="B155" s="38"/>
      <c r="C155" s="23" t="s">
        <v>200</v>
      </c>
      <c r="D155" s="15">
        <v>9.6</v>
      </c>
      <c r="E155" s="3">
        <v>96</v>
      </c>
      <c r="F155" s="41"/>
    </row>
    <row r="156" spans="1:6" ht="10.5" customHeight="1">
      <c r="A156" s="17"/>
      <c r="B156" s="15" t="s">
        <v>103</v>
      </c>
      <c r="C156" s="16"/>
      <c r="D156" s="15">
        <v>327</v>
      </c>
      <c r="E156" s="3">
        <v>521</v>
      </c>
      <c r="F156" s="11">
        <v>15503</v>
      </c>
    </row>
    <row r="157" spans="1:6" ht="10.5" customHeight="1">
      <c r="A157" s="17"/>
      <c r="B157" s="38" t="s">
        <v>104</v>
      </c>
      <c r="C157" s="16"/>
      <c r="D157" s="15">
        <v>220.9</v>
      </c>
      <c r="E157" s="3">
        <v>3113</v>
      </c>
      <c r="F157" s="41">
        <v>101152</v>
      </c>
    </row>
    <row r="158" spans="1:6" ht="10.5" customHeight="1">
      <c r="A158" s="17"/>
      <c r="B158" s="38"/>
      <c r="C158" s="23" t="s">
        <v>200</v>
      </c>
      <c r="D158" s="15">
        <v>5.2</v>
      </c>
      <c r="E158" s="3">
        <v>48</v>
      </c>
      <c r="F158" s="41"/>
    </row>
    <row r="159" spans="1:6" ht="10.5" customHeight="1">
      <c r="A159" s="17"/>
      <c r="B159" s="38" t="s">
        <v>105</v>
      </c>
      <c r="C159" s="16"/>
      <c r="D159" s="15">
        <v>291.6</v>
      </c>
      <c r="E159" s="3">
        <v>3764</v>
      </c>
      <c r="F159" s="41">
        <v>113284</v>
      </c>
    </row>
    <row r="160" spans="1:6" ht="10.5" customHeight="1">
      <c r="A160" s="17"/>
      <c r="B160" s="38"/>
      <c r="C160" s="23" t="s">
        <v>200</v>
      </c>
      <c r="D160" s="15">
        <v>60.1</v>
      </c>
      <c r="E160" s="3">
        <v>728</v>
      </c>
      <c r="F160" s="41"/>
    </row>
    <row r="161" spans="1:6" ht="10.5" customHeight="1">
      <c r="A161" s="39" t="s">
        <v>193</v>
      </c>
      <c r="B161" s="40"/>
      <c r="C161" s="20"/>
      <c r="D161" s="15"/>
      <c r="E161" s="3"/>
      <c r="F161" s="11"/>
    </row>
    <row r="162" spans="1:6" ht="10.5" customHeight="1">
      <c r="A162" s="17"/>
      <c r="B162" s="38" t="s">
        <v>106</v>
      </c>
      <c r="C162" s="16"/>
      <c r="D162" s="15">
        <v>228.7</v>
      </c>
      <c r="E162" s="3">
        <v>3486</v>
      </c>
      <c r="F162" s="41">
        <v>108385</v>
      </c>
    </row>
    <row r="163" spans="1:6" ht="10.5" customHeight="1">
      <c r="A163" s="17"/>
      <c r="B163" s="38"/>
      <c r="C163" s="23" t="s">
        <v>200</v>
      </c>
      <c r="D163" s="15">
        <v>15.5</v>
      </c>
      <c r="E163" s="3">
        <v>124</v>
      </c>
      <c r="F163" s="41"/>
    </row>
    <row r="164" spans="1:6" ht="10.5" customHeight="1">
      <c r="A164" s="17"/>
      <c r="B164" s="38" t="s">
        <v>107</v>
      </c>
      <c r="C164" s="16"/>
      <c r="D164" s="15">
        <v>353.7</v>
      </c>
      <c r="E164" s="3">
        <v>4796</v>
      </c>
      <c r="F164" s="41">
        <v>139353</v>
      </c>
    </row>
    <row r="165" spans="1:6" ht="10.5" customHeight="1">
      <c r="A165" s="17"/>
      <c r="B165" s="38"/>
      <c r="C165" s="23" t="s">
        <v>200</v>
      </c>
      <c r="D165" s="15">
        <v>0.2</v>
      </c>
      <c r="E165" s="3">
        <v>1</v>
      </c>
      <c r="F165" s="41"/>
    </row>
    <row r="166" spans="1:6" ht="10.5" customHeight="1">
      <c r="A166" s="17"/>
      <c r="B166" s="15" t="s">
        <v>108</v>
      </c>
      <c r="C166" s="16"/>
      <c r="D166" s="15">
        <v>166.8</v>
      </c>
      <c r="E166" s="3">
        <v>2264</v>
      </c>
      <c r="F166" s="11">
        <v>72982</v>
      </c>
    </row>
    <row r="167" spans="1:6" ht="10.5" customHeight="1">
      <c r="A167" s="17"/>
      <c r="B167" s="15" t="s">
        <v>109</v>
      </c>
      <c r="C167" s="16"/>
      <c r="D167" s="15">
        <v>204.1</v>
      </c>
      <c r="E167" s="3">
        <v>2844</v>
      </c>
      <c r="F167" s="11">
        <v>82476</v>
      </c>
    </row>
    <row r="168" spans="1:6" ht="10.5" customHeight="1">
      <c r="A168" s="17"/>
      <c r="B168" s="15" t="s">
        <v>110</v>
      </c>
      <c r="C168" s="16"/>
      <c r="D168" s="15">
        <v>122.7</v>
      </c>
      <c r="E168" s="3">
        <v>1718</v>
      </c>
      <c r="F168" s="11">
        <v>52032</v>
      </c>
    </row>
    <row r="169" spans="1:6" ht="10.5" customHeight="1">
      <c r="A169" s="17"/>
      <c r="B169" s="15" t="s">
        <v>111</v>
      </c>
      <c r="C169" s="16"/>
      <c r="D169" s="15">
        <v>170.7</v>
      </c>
      <c r="E169" s="3">
        <v>1450</v>
      </c>
      <c r="F169" s="11">
        <v>53709</v>
      </c>
    </row>
    <row r="170" spans="1:6" ht="10.5" customHeight="1">
      <c r="A170" s="17"/>
      <c r="B170" s="15" t="s">
        <v>112</v>
      </c>
      <c r="C170" s="16"/>
      <c r="D170" s="15">
        <v>187.9</v>
      </c>
      <c r="E170" s="3">
        <v>2843</v>
      </c>
      <c r="F170" s="11">
        <v>99775</v>
      </c>
    </row>
    <row r="171" spans="1:6" ht="10.5" customHeight="1">
      <c r="A171" s="17"/>
      <c r="B171" s="15" t="s">
        <v>113</v>
      </c>
      <c r="C171" s="16"/>
      <c r="D171" s="15">
        <v>251</v>
      </c>
      <c r="E171" s="3">
        <v>3957</v>
      </c>
      <c r="F171" s="11">
        <v>127350</v>
      </c>
    </row>
    <row r="172" spans="1:6" ht="10.5" customHeight="1">
      <c r="A172" s="17"/>
      <c r="B172" s="15" t="s">
        <v>114</v>
      </c>
      <c r="C172" s="16"/>
      <c r="D172" s="15">
        <v>13.1</v>
      </c>
      <c r="E172" s="3">
        <v>101</v>
      </c>
      <c r="F172" s="11">
        <v>3569</v>
      </c>
    </row>
    <row r="173" spans="1:6" ht="10.5" customHeight="1">
      <c r="A173" s="17"/>
      <c r="B173" s="15" t="s">
        <v>115</v>
      </c>
      <c r="C173" s="16"/>
      <c r="D173" s="15">
        <v>1.5</v>
      </c>
      <c r="E173" s="3">
        <v>10</v>
      </c>
      <c r="F173" s="11">
        <v>300</v>
      </c>
    </row>
    <row r="174" spans="1:6" ht="10.5" customHeight="1">
      <c r="A174" s="17"/>
      <c r="B174" s="38" t="s">
        <v>28</v>
      </c>
      <c r="C174" s="16"/>
      <c r="D174" s="15">
        <v>3304.6</v>
      </c>
      <c r="E174" s="21">
        <f>SUM(E146,E148,E150,E152,E154,E156:E157,E159,E162,E164,E166:E173)</f>
        <v>46327</v>
      </c>
      <c r="F174" s="41">
        <f>SUM(F146:F173)</f>
        <v>1477024</v>
      </c>
    </row>
    <row r="175" spans="1:6" ht="10.5" customHeight="1">
      <c r="A175" s="17"/>
      <c r="B175" s="38"/>
      <c r="C175" s="23" t="s">
        <v>200</v>
      </c>
      <c r="D175" s="15">
        <f>SUM(D147,D149,D151,D153,D155,D158,D160,D163,D165)</f>
        <v>183.39999999999998</v>
      </c>
      <c r="E175" s="21">
        <f>SUM(E147,E149,E151,E153,E155,E158,E160,E163,E165)</f>
        <v>2028</v>
      </c>
      <c r="F175" s="41"/>
    </row>
    <row r="176" spans="1:6" ht="10.5" customHeight="1">
      <c r="A176" s="39" t="s">
        <v>194</v>
      </c>
      <c r="B176" s="40"/>
      <c r="C176" s="20"/>
      <c r="D176" s="15"/>
      <c r="E176" s="3"/>
      <c r="F176" s="11"/>
    </row>
    <row r="177" spans="1:6" ht="10.5" customHeight="1">
      <c r="A177" s="19"/>
      <c r="B177" s="15" t="s">
        <v>95</v>
      </c>
      <c r="C177" s="16"/>
      <c r="D177" s="15">
        <v>124.4</v>
      </c>
      <c r="E177" s="3">
        <v>1345</v>
      </c>
      <c r="F177" s="11">
        <v>38889</v>
      </c>
    </row>
    <row r="178" spans="1:6" ht="10.5" customHeight="1">
      <c r="A178" s="17"/>
      <c r="B178" s="15" t="s">
        <v>197</v>
      </c>
      <c r="C178" s="16"/>
      <c r="D178" s="15">
        <v>38.5</v>
      </c>
      <c r="E178" s="3">
        <v>508</v>
      </c>
      <c r="F178" s="11">
        <v>16312</v>
      </c>
    </row>
    <row r="179" spans="1:6" ht="10.5" customHeight="1">
      <c r="A179" s="17"/>
      <c r="B179" s="15" t="s">
        <v>96</v>
      </c>
      <c r="C179" s="16"/>
      <c r="D179" s="35">
        <v>0.4</v>
      </c>
      <c r="E179" s="2">
        <v>8</v>
      </c>
      <c r="F179" s="12">
        <v>248</v>
      </c>
    </row>
    <row r="180" spans="1:6" ht="10.5" customHeight="1">
      <c r="A180" s="17"/>
      <c r="B180" s="15" t="s">
        <v>97</v>
      </c>
      <c r="C180" s="16"/>
      <c r="D180" s="35" t="s">
        <v>116</v>
      </c>
      <c r="E180" s="2" t="s">
        <v>116</v>
      </c>
      <c r="F180" s="12" t="s">
        <v>210</v>
      </c>
    </row>
    <row r="181" spans="1:6" ht="10.5" customHeight="1">
      <c r="A181" s="17"/>
      <c r="B181" s="38" t="s">
        <v>98</v>
      </c>
      <c r="C181" s="16"/>
      <c r="D181" s="15">
        <v>187.5</v>
      </c>
      <c r="E181" s="3">
        <v>2250</v>
      </c>
      <c r="F181" s="41">
        <v>69108</v>
      </c>
    </row>
    <row r="182" spans="1:6" ht="10.5" customHeight="1">
      <c r="A182" s="17"/>
      <c r="B182" s="38"/>
      <c r="C182" s="23" t="s">
        <v>200</v>
      </c>
      <c r="D182" s="15">
        <v>1.5</v>
      </c>
      <c r="E182" s="3">
        <v>39</v>
      </c>
      <c r="F182" s="41"/>
    </row>
    <row r="183" spans="1:6" ht="10.5" customHeight="1">
      <c r="A183" s="17"/>
      <c r="B183" s="38" t="s">
        <v>211</v>
      </c>
      <c r="C183" s="16"/>
      <c r="D183" s="15">
        <v>226.1</v>
      </c>
      <c r="E183" s="3">
        <v>3016</v>
      </c>
      <c r="F183" s="41">
        <v>84110</v>
      </c>
    </row>
    <row r="184" spans="1:6" ht="10.5" customHeight="1">
      <c r="A184" s="17"/>
      <c r="B184" s="38"/>
      <c r="C184" s="23" t="s">
        <v>200</v>
      </c>
      <c r="D184" s="15">
        <v>1.2</v>
      </c>
      <c r="E184" s="3">
        <v>29</v>
      </c>
      <c r="F184" s="41"/>
    </row>
    <row r="185" spans="1:6" ht="10.5" customHeight="1">
      <c r="A185" s="17"/>
      <c r="B185" s="15" t="s">
        <v>76</v>
      </c>
      <c r="C185" s="16"/>
      <c r="D185" s="15">
        <v>74.4</v>
      </c>
      <c r="E185" s="3">
        <v>1246</v>
      </c>
      <c r="F185" s="11">
        <v>37380</v>
      </c>
    </row>
    <row r="186" spans="1:6" ht="10.5" customHeight="1">
      <c r="A186" s="17"/>
      <c r="B186" s="15" t="s">
        <v>77</v>
      </c>
      <c r="C186" s="16"/>
      <c r="D186" s="15">
        <v>99</v>
      </c>
      <c r="E186" s="3">
        <v>1556</v>
      </c>
      <c r="F186" s="11">
        <v>46848</v>
      </c>
    </row>
    <row r="187" spans="1:6" ht="10.5" customHeight="1">
      <c r="A187" s="17"/>
      <c r="B187" s="38" t="s">
        <v>78</v>
      </c>
      <c r="C187" s="16"/>
      <c r="D187" s="15">
        <v>141.4</v>
      </c>
      <c r="E187" s="3">
        <v>2316</v>
      </c>
      <c r="F187" s="41">
        <v>69915</v>
      </c>
    </row>
    <row r="188" spans="1:6" ht="10.5" customHeight="1">
      <c r="A188" s="17"/>
      <c r="B188" s="38"/>
      <c r="C188" s="23" t="s">
        <v>200</v>
      </c>
      <c r="D188" s="15">
        <v>0.4</v>
      </c>
      <c r="E188" s="3">
        <v>8</v>
      </c>
      <c r="F188" s="41"/>
    </row>
    <row r="189" spans="1:6" ht="10.5" customHeight="1">
      <c r="A189" s="17"/>
      <c r="B189" s="15" t="s">
        <v>79</v>
      </c>
      <c r="C189" s="16"/>
      <c r="D189" s="15">
        <v>85.3</v>
      </c>
      <c r="E189" s="3">
        <v>1187</v>
      </c>
      <c r="F189" s="11">
        <v>36961</v>
      </c>
    </row>
    <row r="190" spans="1:6" ht="10.5" customHeight="1">
      <c r="A190" s="17"/>
      <c r="B190" s="15" t="s">
        <v>80</v>
      </c>
      <c r="C190" s="16"/>
      <c r="D190" s="15">
        <v>116.2</v>
      </c>
      <c r="E190" s="3">
        <v>2279</v>
      </c>
      <c r="F190" s="11">
        <v>70969</v>
      </c>
    </row>
    <row r="191" spans="1:6" ht="10.5" customHeight="1">
      <c r="A191" s="17"/>
      <c r="B191" s="15" t="s">
        <v>81</v>
      </c>
      <c r="C191" s="16"/>
      <c r="D191" s="15">
        <v>180</v>
      </c>
      <c r="E191" s="3">
        <v>2880</v>
      </c>
      <c r="F191" s="11">
        <v>92445</v>
      </c>
    </row>
    <row r="192" spans="1:6" ht="10.5" customHeight="1">
      <c r="A192" s="17"/>
      <c r="B192" s="15" t="s">
        <v>82</v>
      </c>
      <c r="C192" s="16"/>
      <c r="D192" s="15">
        <v>113.3</v>
      </c>
      <c r="E192" s="3">
        <v>2373</v>
      </c>
      <c r="F192" s="11">
        <v>71391</v>
      </c>
    </row>
    <row r="193" spans="1:6" ht="10.5" customHeight="1">
      <c r="A193" s="17"/>
      <c r="B193" s="15" t="s">
        <v>83</v>
      </c>
      <c r="C193" s="16"/>
      <c r="D193" s="15">
        <v>131.2</v>
      </c>
      <c r="E193" s="3">
        <v>2481</v>
      </c>
      <c r="F193" s="11">
        <v>74970</v>
      </c>
    </row>
    <row r="194" spans="1:6" ht="10.5" customHeight="1">
      <c r="A194" s="17"/>
      <c r="B194" s="15" t="s">
        <v>84</v>
      </c>
      <c r="C194" s="16"/>
      <c r="D194" s="15">
        <v>75.7</v>
      </c>
      <c r="E194" s="3">
        <v>759</v>
      </c>
      <c r="F194" s="11">
        <v>22712</v>
      </c>
    </row>
    <row r="195" spans="1:6" ht="10.5" customHeight="1">
      <c r="A195" s="17"/>
      <c r="B195" s="38" t="s">
        <v>85</v>
      </c>
      <c r="C195" s="16"/>
      <c r="D195" s="15">
        <v>58.8</v>
      </c>
      <c r="E195" s="3">
        <v>1051</v>
      </c>
      <c r="F195" s="41">
        <v>31758</v>
      </c>
    </row>
    <row r="196" spans="1:6" ht="10.5" customHeight="1">
      <c r="A196" s="17"/>
      <c r="B196" s="38"/>
      <c r="C196" s="23" t="s">
        <v>200</v>
      </c>
      <c r="D196" s="15">
        <v>0.2</v>
      </c>
      <c r="E196" s="3">
        <v>6</v>
      </c>
      <c r="F196" s="41"/>
    </row>
    <row r="197" spans="1:6" ht="10.5" customHeight="1">
      <c r="A197" s="17"/>
      <c r="B197" s="15" t="s">
        <v>86</v>
      </c>
      <c r="C197" s="16"/>
      <c r="D197" s="15">
        <v>45.6</v>
      </c>
      <c r="E197" s="3">
        <v>576</v>
      </c>
      <c r="F197" s="11">
        <v>18482</v>
      </c>
    </row>
    <row r="198" spans="1:6" ht="10.5" customHeight="1">
      <c r="A198" s="17"/>
      <c r="B198" s="15" t="s">
        <v>46</v>
      </c>
      <c r="C198" s="16"/>
      <c r="D198" s="15">
        <v>61.3</v>
      </c>
      <c r="E198" s="3">
        <v>1114</v>
      </c>
      <c r="F198" s="11">
        <v>36247</v>
      </c>
    </row>
    <row r="199" spans="1:6" ht="10.5" customHeight="1">
      <c r="A199" s="17"/>
      <c r="B199" s="15" t="s">
        <v>87</v>
      </c>
      <c r="C199" s="16"/>
      <c r="D199" s="15">
        <v>58.2</v>
      </c>
      <c r="E199" s="3">
        <v>989</v>
      </c>
      <c r="F199" s="11">
        <v>29991</v>
      </c>
    </row>
    <row r="200" spans="1:6" ht="10.5" customHeight="1">
      <c r="A200" s="17"/>
      <c r="B200" s="15" t="s">
        <v>88</v>
      </c>
      <c r="C200" s="16"/>
      <c r="D200" s="15">
        <v>59</v>
      </c>
      <c r="E200" s="3">
        <v>899</v>
      </c>
      <c r="F200" s="11">
        <v>27104</v>
      </c>
    </row>
    <row r="201" spans="1:6" ht="10.5" customHeight="1">
      <c r="A201" s="17"/>
      <c r="B201" s="15" t="s">
        <v>89</v>
      </c>
      <c r="C201" s="16"/>
      <c r="D201" s="15">
        <v>9.9</v>
      </c>
      <c r="E201" s="3">
        <v>129</v>
      </c>
      <c r="F201" s="11">
        <v>3962</v>
      </c>
    </row>
    <row r="202" spans="1:6" ht="10.5" customHeight="1">
      <c r="A202" s="17"/>
      <c r="B202" s="15" t="s">
        <v>90</v>
      </c>
      <c r="C202" s="16"/>
      <c r="D202" s="15">
        <v>33.8</v>
      </c>
      <c r="E202" s="3">
        <v>640</v>
      </c>
      <c r="F202" s="11">
        <v>20521</v>
      </c>
    </row>
    <row r="203" spans="1:6" ht="10.5" customHeight="1">
      <c r="A203" s="17"/>
      <c r="B203" s="15" t="s">
        <v>91</v>
      </c>
      <c r="C203" s="16"/>
      <c r="D203" s="15">
        <v>97.2</v>
      </c>
      <c r="E203" s="3">
        <v>796</v>
      </c>
      <c r="F203" s="11">
        <v>25531</v>
      </c>
    </row>
    <row r="204" spans="1:6" ht="10.5" customHeight="1">
      <c r="A204" s="17"/>
      <c r="B204" s="15" t="s">
        <v>92</v>
      </c>
      <c r="C204" s="16"/>
      <c r="D204" s="15">
        <v>38</v>
      </c>
      <c r="E204" s="3">
        <v>250</v>
      </c>
      <c r="F204" s="11">
        <v>8012</v>
      </c>
    </row>
    <row r="205" spans="1:6" ht="10.5" customHeight="1">
      <c r="A205" s="17"/>
      <c r="B205" s="15" t="s">
        <v>93</v>
      </c>
      <c r="C205" s="16"/>
      <c r="D205" s="15">
        <v>93.5</v>
      </c>
      <c r="E205" s="3">
        <v>866</v>
      </c>
      <c r="F205" s="11">
        <v>27775</v>
      </c>
    </row>
    <row r="206" spans="1:6" ht="10.5" customHeight="1">
      <c r="A206" s="17"/>
      <c r="B206" s="15" t="s">
        <v>94</v>
      </c>
      <c r="C206" s="16"/>
      <c r="D206" s="15">
        <v>46.1</v>
      </c>
      <c r="E206" s="3">
        <v>448</v>
      </c>
      <c r="F206" s="11">
        <v>13474</v>
      </c>
    </row>
    <row r="207" spans="1:6" ht="10.5" customHeight="1">
      <c r="A207" s="17"/>
      <c r="B207" s="38" t="s">
        <v>28</v>
      </c>
      <c r="C207" s="16"/>
      <c r="D207" s="15">
        <f>SUM(D177:D181,D183,D185:D187,D189:D195,D197:D206)</f>
        <v>2194.7999999999997</v>
      </c>
      <c r="E207" s="21">
        <f>SUM(E177:E181,E183,E185:E187,E189:E195,E197:E206)</f>
        <v>31962</v>
      </c>
      <c r="F207" s="41">
        <f>SUM(F177:F206)</f>
        <v>975115</v>
      </c>
    </row>
    <row r="208" spans="1:6" ht="10.5" customHeight="1">
      <c r="A208" s="17"/>
      <c r="B208" s="38"/>
      <c r="C208" s="23" t="s">
        <v>200</v>
      </c>
      <c r="D208" s="15">
        <f>SUM(D182,D184,D188,D196)</f>
        <v>3.3000000000000003</v>
      </c>
      <c r="E208" s="21">
        <f>SUM(E182,E184,E188,E196)</f>
        <v>82</v>
      </c>
      <c r="F208" s="41"/>
    </row>
    <row r="209" spans="1:6" ht="10.5" customHeight="1">
      <c r="A209" s="13" t="s">
        <v>195</v>
      </c>
      <c r="B209" s="14"/>
      <c r="C209" s="20"/>
      <c r="D209" s="15"/>
      <c r="E209" s="3"/>
      <c r="F209" s="11"/>
    </row>
    <row r="210" spans="1:6" ht="10.5" customHeight="1">
      <c r="A210" s="19"/>
      <c r="B210" s="15" t="s">
        <v>117</v>
      </c>
      <c r="C210" s="16"/>
      <c r="D210" s="15">
        <v>44</v>
      </c>
      <c r="E210" s="3">
        <v>509</v>
      </c>
      <c r="F210" s="11">
        <v>14977</v>
      </c>
    </row>
    <row r="211" spans="1:6" ht="10.5" customHeight="1">
      <c r="A211" s="17"/>
      <c r="B211" s="38" t="s">
        <v>118</v>
      </c>
      <c r="C211" s="16"/>
      <c r="D211" s="15">
        <v>423.3</v>
      </c>
      <c r="E211" s="3">
        <v>6773</v>
      </c>
      <c r="F211" s="41">
        <v>204604</v>
      </c>
    </row>
    <row r="212" spans="1:6" ht="10.5" customHeight="1">
      <c r="A212" s="17"/>
      <c r="B212" s="38"/>
      <c r="C212" s="23" t="s">
        <v>200</v>
      </c>
      <c r="D212" s="15">
        <v>0.1</v>
      </c>
      <c r="E212" s="3">
        <v>1</v>
      </c>
      <c r="F212" s="41"/>
    </row>
    <row r="213" spans="1:6" ht="10.5" customHeight="1">
      <c r="A213" s="17"/>
      <c r="B213" s="15" t="s">
        <v>119</v>
      </c>
      <c r="C213" s="16"/>
      <c r="D213" s="15">
        <v>179.8</v>
      </c>
      <c r="E213" s="3">
        <v>2146</v>
      </c>
      <c r="F213" s="11">
        <v>60778</v>
      </c>
    </row>
    <row r="214" spans="1:6" ht="10.5" customHeight="1">
      <c r="A214" s="17"/>
      <c r="B214" s="15" t="s">
        <v>120</v>
      </c>
      <c r="C214" s="16"/>
      <c r="D214" s="15">
        <v>321</v>
      </c>
      <c r="E214" s="3">
        <v>5947</v>
      </c>
      <c r="F214" s="11">
        <v>245671</v>
      </c>
    </row>
    <row r="215" spans="1:6" ht="10.5" customHeight="1">
      <c r="A215" s="13" t="s">
        <v>195</v>
      </c>
      <c r="B215" s="14"/>
      <c r="C215" s="20"/>
      <c r="D215" s="15"/>
      <c r="E215" s="3"/>
      <c r="F215" s="11"/>
    </row>
    <row r="216" spans="1:6" ht="10.5" customHeight="1">
      <c r="A216" s="17"/>
      <c r="B216" s="15" t="s">
        <v>121</v>
      </c>
      <c r="C216" s="16"/>
      <c r="D216" s="15">
        <v>108.3</v>
      </c>
      <c r="E216" s="3">
        <v>2049</v>
      </c>
      <c r="F216" s="11">
        <v>65884</v>
      </c>
    </row>
    <row r="217" spans="1:6" ht="10.5" customHeight="1">
      <c r="A217" s="17"/>
      <c r="B217" s="15" t="s">
        <v>203</v>
      </c>
      <c r="C217" s="16"/>
      <c r="D217" s="15">
        <v>125.3</v>
      </c>
      <c r="E217" s="3">
        <v>1634</v>
      </c>
      <c r="F217" s="11">
        <v>44511</v>
      </c>
    </row>
    <row r="218" spans="1:6" ht="10.5" customHeight="1">
      <c r="A218" s="17"/>
      <c r="B218" s="15" t="s">
        <v>122</v>
      </c>
      <c r="C218" s="16"/>
      <c r="D218" s="15">
        <v>201.7</v>
      </c>
      <c r="E218" s="3">
        <v>1625</v>
      </c>
      <c r="F218" s="11">
        <v>57150</v>
      </c>
    </row>
    <row r="219" spans="1:6" ht="10.5" customHeight="1">
      <c r="A219" s="17"/>
      <c r="B219" s="15" t="s">
        <v>123</v>
      </c>
      <c r="C219" s="16"/>
      <c r="D219" s="15">
        <v>173.9</v>
      </c>
      <c r="E219" s="3">
        <v>1150</v>
      </c>
      <c r="F219" s="11">
        <v>29250</v>
      </c>
    </row>
    <row r="220" spans="1:6" ht="10.5" customHeight="1">
      <c r="A220" s="17"/>
      <c r="B220" s="15" t="s">
        <v>124</v>
      </c>
      <c r="C220" s="16"/>
      <c r="D220" s="15">
        <v>262.2</v>
      </c>
      <c r="E220" s="3">
        <v>3828</v>
      </c>
      <c r="F220" s="11">
        <v>122496</v>
      </c>
    </row>
    <row r="221" spans="1:6" ht="10.5" customHeight="1">
      <c r="A221" s="17"/>
      <c r="B221" s="15" t="s">
        <v>125</v>
      </c>
      <c r="C221" s="16"/>
      <c r="D221" s="15">
        <v>220.8</v>
      </c>
      <c r="E221" s="3">
        <v>2085</v>
      </c>
      <c r="F221" s="11">
        <v>56354</v>
      </c>
    </row>
    <row r="222" spans="1:6" ht="10.5" customHeight="1">
      <c r="A222" s="17"/>
      <c r="B222" s="15" t="s">
        <v>126</v>
      </c>
      <c r="C222" s="16"/>
      <c r="D222" s="15">
        <v>131.5</v>
      </c>
      <c r="E222" s="3">
        <v>1997</v>
      </c>
      <c r="F222" s="11">
        <v>49649</v>
      </c>
    </row>
    <row r="223" spans="1:6" ht="10.5" customHeight="1">
      <c r="A223" s="17"/>
      <c r="B223" s="15" t="s">
        <v>127</v>
      </c>
      <c r="C223" s="16"/>
      <c r="D223" s="15">
        <v>98.8</v>
      </c>
      <c r="E223" s="3">
        <v>1709</v>
      </c>
      <c r="F223" s="11">
        <v>48006</v>
      </c>
    </row>
    <row r="224" spans="1:6" ht="10.5" customHeight="1">
      <c r="A224" s="17"/>
      <c r="B224" s="15" t="s">
        <v>128</v>
      </c>
      <c r="C224" s="16"/>
      <c r="D224" s="15">
        <v>41</v>
      </c>
      <c r="E224" s="3">
        <v>555</v>
      </c>
      <c r="F224" s="11">
        <v>16742</v>
      </c>
    </row>
    <row r="225" spans="1:6" ht="10.5" customHeight="1">
      <c r="A225" s="17"/>
      <c r="B225" s="15" t="s">
        <v>129</v>
      </c>
      <c r="C225" s="16"/>
      <c r="D225" s="15">
        <v>285.7</v>
      </c>
      <c r="E225" s="3">
        <v>3080</v>
      </c>
      <c r="F225" s="11">
        <v>92400</v>
      </c>
    </row>
    <row r="226" spans="1:6" ht="10.5" customHeight="1">
      <c r="A226" s="17"/>
      <c r="B226" s="15" t="s">
        <v>130</v>
      </c>
      <c r="C226" s="16"/>
      <c r="D226" s="15">
        <v>324.4</v>
      </c>
      <c r="E226" s="3">
        <v>4237</v>
      </c>
      <c r="F226" s="11">
        <v>107461</v>
      </c>
    </row>
    <row r="227" spans="1:6" ht="10.5" customHeight="1">
      <c r="A227" s="17"/>
      <c r="B227" s="15" t="s">
        <v>131</v>
      </c>
      <c r="C227" s="16"/>
      <c r="D227" s="15">
        <v>117</v>
      </c>
      <c r="E227" s="3">
        <v>1647</v>
      </c>
      <c r="F227" s="11">
        <v>49564</v>
      </c>
    </row>
    <row r="228" spans="1:6" ht="10.5" customHeight="1">
      <c r="A228" s="17"/>
      <c r="B228" s="15" t="s">
        <v>132</v>
      </c>
      <c r="C228" s="16"/>
      <c r="D228" s="15">
        <v>482.2</v>
      </c>
      <c r="E228" s="3">
        <v>7670</v>
      </c>
      <c r="F228" s="11">
        <v>193590</v>
      </c>
    </row>
    <row r="229" spans="1:6" ht="10.5" customHeight="1">
      <c r="A229" s="17"/>
      <c r="B229" s="38" t="s">
        <v>216</v>
      </c>
      <c r="C229" s="16"/>
      <c r="D229" s="15">
        <v>81</v>
      </c>
      <c r="E229" s="3">
        <v>1009</v>
      </c>
      <c r="F229" s="41">
        <v>27597</v>
      </c>
    </row>
    <row r="230" spans="1:6" ht="10.5" customHeight="1">
      <c r="A230" s="17"/>
      <c r="B230" s="38"/>
      <c r="C230" s="23" t="s">
        <v>200</v>
      </c>
      <c r="D230" s="15">
        <v>0.3</v>
      </c>
      <c r="E230" s="3">
        <v>2</v>
      </c>
      <c r="F230" s="41"/>
    </row>
    <row r="231" spans="1:6" ht="10.5" customHeight="1">
      <c r="A231" s="17"/>
      <c r="B231" s="15" t="s">
        <v>133</v>
      </c>
      <c r="C231" s="16"/>
      <c r="D231" s="15">
        <v>777.5</v>
      </c>
      <c r="E231" s="3">
        <v>11708</v>
      </c>
      <c r="F231" s="11">
        <v>316830</v>
      </c>
    </row>
    <row r="232" spans="1:6" ht="10.5" customHeight="1">
      <c r="A232" s="17"/>
      <c r="B232" s="15" t="s">
        <v>134</v>
      </c>
      <c r="C232" s="16"/>
      <c r="D232" s="15">
        <v>299.9</v>
      </c>
      <c r="E232" s="3">
        <v>4665</v>
      </c>
      <c r="F232" s="11">
        <v>131040</v>
      </c>
    </row>
    <row r="233" spans="1:6" ht="10.5" customHeight="1">
      <c r="A233" s="17"/>
      <c r="B233" s="15" t="s">
        <v>135</v>
      </c>
      <c r="C233" s="16"/>
      <c r="D233" s="15">
        <v>270.3</v>
      </c>
      <c r="E233" s="3">
        <v>3946</v>
      </c>
      <c r="F233" s="11">
        <v>118778</v>
      </c>
    </row>
    <row r="234" spans="1:6" ht="10.5" customHeight="1">
      <c r="A234" s="17"/>
      <c r="B234" s="15" t="s">
        <v>136</v>
      </c>
      <c r="C234" s="16"/>
      <c r="D234" s="15">
        <v>213.7</v>
      </c>
      <c r="E234" s="3">
        <v>2582</v>
      </c>
      <c r="F234" s="11">
        <v>78900</v>
      </c>
    </row>
    <row r="235" spans="1:6" ht="10.5" customHeight="1">
      <c r="A235" s="17"/>
      <c r="B235" s="15" t="s">
        <v>205</v>
      </c>
      <c r="C235" s="16"/>
      <c r="D235" s="15">
        <v>272</v>
      </c>
      <c r="E235" s="3">
        <v>3949</v>
      </c>
      <c r="F235" s="11">
        <v>121010</v>
      </c>
    </row>
    <row r="236" spans="1:6" ht="10.5" customHeight="1">
      <c r="A236" s="17"/>
      <c r="B236" s="15" t="s">
        <v>137</v>
      </c>
      <c r="C236" s="16"/>
      <c r="D236" s="15">
        <v>136.3</v>
      </c>
      <c r="E236" s="3">
        <v>1851</v>
      </c>
      <c r="F236" s="11">
        <v>55938</v>
      </c>
    </row>
    <row r="237" spans="1:6" ht="10.5" customHeight="1">
      <c r="A237" s="17"/>
      <c r="B237" s="15" t="s">
        <v>138</v>
      </c>
      <c r="C237" s="16"/>
      <c r="D237" s="15">
        <v>67.6</v>
      </c>
      <c r="E237" s="3">
        <v>1005</v>
      </c>
      <c r="F237" s="11">
        <v>28640</v>
      </c>
    </row>
    <row r="238" spans="1:6" ht="10.5" customHeight="1">
      <c r="A238" s="17"/>
      <c r="B238" s="15" t="s">
        <v>139</v>
      </c>
      <c r="C238" s="16"/>
      <c r="D238" s="15">
        <v>114.4</v>
      </c>
      <c r="E238" s="3">
        <v>1872</v>
      </c>
      <c r="F238" s="11">
        <v>56368</v>
      </c>
    </row>
    <row r="239" spans="1:6" ht="10.5" customHeight="1">
      <c r="A239" s="17"/>
      <c r="B239" s="15" t="s">
        <v>140</v>
      </c>
      <c r="C239" s="16"/>
      <c r="D239" s="15">
        <v>86.9</v>
      </c>
      <c r="E239" s="3">
        <v>1360</v>
      </c>
      <c r="F239" s="11">
        <v>48145</v>
      </c>
    </row>
    <row r="240" spans="1:6" ht="10.5" customHeight="1">
      <c r="A240" s="17"/>
      <c r="B240" s="15" t="s">
        <v>141</v>
      </c>
      <c r="C240" s="16"/>
      <c r="D240" s="15">
        <v>221.9</v>
      </c>
      <c r="E240" s="3">
        <v>3724</v>
      </c>
      <c r="F240" s="11">
        <v>108187</v>
      </c>
    </row>
    <row r="241" spans="1:6" ht="10.5" customHeight="1">
      <c r="A241" s="17"/>
      <c r="B241" s="15" t="s">
        <v>142</v>
      </c>
      <c r="C241" s="16"/>
      <c r="D241" s="15">
        <v>386.8</v>
      </c>
      <c r="E241" s="3">
        <v>7705</v>
      </c>
      <c r="F241" s="11">
        <v>234075</v>
      </c>
    </row>
    <row r="242" spans="1:6" ht="10.5" customHeight="1">
      <c r="A242" s="17"/>
      <c r="B242" s="15" t="s">
        <v>143</v>
      </c>
      <c r="C242" s="16"/>
      <c r="D242" s="15">
        <v>149.5</v>
      </c>
      <c r="E242" s="3">
        <v>2155</v>
      </c>
      <c r="F242" s="11">
        <v>65400</v>
      </c>
    </row>
    <row r="243" spans="1:6" ht="10.5" customHeight="1">
      <c r="A243" s="17"/>
      <c r="B243" s="15" t="s">
        <v>144</v>
      </c>
      <c r="C243" s="16"/>
      <c r="D243" s="15">
        <v>21.7</v>
      </c>
      <c r="E243" s="3">
        <v>209</v>
      </c>
      <c r="F243" s="11">
        <v>7417</v>
      </c>
    </row>
    <row r="244" spans="1:6" ht="10.5" customHeight="1">
      <c r="A244" s="17"/>
      <c r="B244" s="15" t="s">
        <v>145</v>
      </c>
      <c r="C244" s="16"/>
      <c r="D244" s="15">
        <v>20.5</v>
      </c>
      <c r="E244" s="3">
        <v>322</v>
      </c>
      <c r="F244" s="11">
        <v>13530</v>
      </c>
    </row>
    <row r="245" spans="1:6" ht="10.5" customHeight="1">
      <c r="A245" s="17"/>
      <c r="B245" s="15" t="s">
        <v>146</v>
      </c>
      <c r="C245" s="16"/>
      <c r="D245" s="15">
        <v>37.2</v>
      </c>
      <c r="E245" s="3">
        <v>531</v>
      </c>
      <c r="F245" s="11">
        <v>15780</v>
      </c>
    </row>
    <row r="246" spans="1:6" ht="10.5" customHeight="1">
      <c r="A246" s="17"/>
      <c r="B246" s="15" t="s">
        <v>147</v>
      </c>
      <c r="C246" s="16"/>
      <c r="D246" s="15">
        <v>233.2</v>
      </c>
      <c r="E246" s="3">
        <v>3179</v>
      </c>
      <c r="F246" s="11">
        <v>96004</v>
      </c>
    </row>
    <row r="247" spans="1:6" ht="10.5" customHeight="1">
      <c r="A247" s="17"/>
      <c r="B247" s="15" t="s">
        <v>148</v>
      </c>
      <c r="C247" s="16"/>
      <c r="D247" s="15">
        <v>59.7</v>
      </c>
      <c r="E247" s="3">
        <v>826</v>
      </c>
      <c r="F247" s="11">
        <v>26624</v>
      </c>
    </row>
    <row r="248" spans="1:6" ht="10.5" customHeight="1">
      <c r="A248" s="17"/>
      <c r="B248" s="15" t="s">
        <v>149</v>
      </c>
      <c r="C248" s="16"/>
      <c r="D248" s="15">
        <v>218.7</v>
      </c>
      <c r="E248" s="3">
        <v>2506</v>
      </c>
      <c r="F248" s="11">
        <v>55723</v>
      </c>
    </row>
    <row r="249" spans="1:6" ht="10.5" customHeight="1">
      <c r="A249" s="17"/>
      <c r="B249" s="15" t="s">
        <v>150</v>
      </c>
      <c r="C249" s="16"/>
      <c r="D249" s="15">
        <v>296.1</v>
      </c>
      <c r="E249" s="3">
        <v>3553</v>
      </c>
      <c r="F249" s="11">
        <v>141628</v>
      </c>
    </row>
    <row r="250" spans="1:6" ht="10.5" customHeight="1">
      <c r="A250" s="17"/>
      <c r="B250" s="38" t="s">
        <v>151</v>
      </c>
      <c r="C250" s="16"/>
      <c r="D250" s="15">
        <v>116.9</v>
      </c>
      <c r="E250" s="3">
        <v>1162</v>
      </c>
      <c r="F250" s="41">
        <v>40887</v>
      </c>
    </row>
    <row r="251" spans="1:6" ht="10.5" customHeight="1">
      <c r="A251" s="17"/>
      <c r="B251" s="38"/>
      <c r="C251" s="23" t="s">
        <v>200</v>
      </c>
      <c r="D251" s="15">
        <v>0.2</v>
      </c>
      <c r="E251" s="21">
        <v>1</v>
      </c>
      <c r="F251" s="41"/>
    </row>
    <row r="252" spans="1:6" ht="10.5" customHeight="1">
      <c r="A252" s="17"/>
      <c r="B252" s="38" t="s">
        <v>28</v>
      </c>
      <c r="C252" s="16"/>
      <c r="D252" s="15">
        <f>SUM(D210:D211,D213:D229,D231:D250)</f>
        <v>7622.699999999998</v>
      </c>
      <c r="E252" s="21">
        <v>8460</v>
      </c>
      <c r="F252" s="41">
        <f>SUM(F210:F250)</f>
        <v>3247588</v>
      </c>
    </row>
    <row r="253" spans="1:6" ht="10.5" customHeight="1">
      <c r="A253" s="17"/>
      <c r="B253" s="38"/>
      <c r="C253" s="23" t="s">
        <v>200</v>
      </c>
      <c r="D253" s="15">
        <f>SUM(D212,D230,D251)</f>
        <v>0.6000000000000001</v>
      </c>
      <c r="E253" s="21">
        <f>SUM(E212,E230,E251)</f>
        <v>4</v>
      </c>
      <c r="F253" s="41"/>
    </row>
    <row r="254" spans="1:6" ht="10.5" customHeight="1">
      <c r="A254" s="13" t="s">
        <v>196</v>
      </c>
      <c r="B254" s="14"/>
      <c r="C254" s="20"/>
      <c r="D254" s="15"/>
      <c r="E254" s="3"/>
      <c r="F254" s="11"/>
    </row>
    <row r="255" spans="1:6" ht="10.5" customHeight="1">
      <c r="A255" s="19"/>
      <c r="B255" s="15" t="s">
        <v>152</v>
      </c>
      <c r="C255" s="16"/>
      <c r="D255" s="15">
        <v>88</v>
      </c>
      <c r="E255" s="3">
        <v>880</v>
      </c>
      <c r="F255" s="11">
        <v>26310</v>
      </c>
    </row>
    <row r="256" spans="1:6" ht="10.5" customHeight="1">
      <c r="A256" s="17"/>
      <c r="B256" s="15" t="s">
        <v>153</v>
      </c>
      <c r="C256" s="16"/>
      <c r="D256" s="15">
        <v>335.3</v>
      </c>
      <c r="E256" s="3">
        <v>3840</v>
      </c>
      <c r="F256" s="11">
        <v>99811</v>
      </c>
    </row>
    <row r="257" spans="1:6" ht="10.5" customHeight="1">
      <c r="A257" s="17"/>
      <c r="B257" s="15" t="s">
        <v>154</v>
      </c>
      <c r="C257" s="16"/>
      <c r="D257" s="15">
        <v>272.7</v>
      </c>
      <c r="E257" s="3">
        <v>2168</v>
      </c>
      <c r="F257" s="11">
        <v>65040</v>
      </c>
    </row>
    <row r="258" spans="1:6" ht="10.5" customHeight="1">
      <c r="A258" s="17"/>
      <c r="B258" s="15" t="s">
        <v>155</v>
      </c>
      <c r="C258" s="16"/>
      <c r="D258" s="15">
        <v>161</v>
      </c>
      <c r="E258" s="3">
        <v>1475</v>
      </c>
      <c r="F258" s="11">
        <v>44790</v>
      </c>
    </row>
    <row r="259" spans="1:6" ht="10.5" customHeight="1">
      <c r="A259" s="17"/>
      <c r="B259" s="28" t="s">
        <v>156</v>
      </c>
      <c r="C259" s="16"/>
      <c r="D259" s="15">
        <v>308.6</v>
      </c>
      <c r="E259" s="3">
        <v>4985</v>
      </c>
      <c r="F259" s="29">
        <v>175534</v>
      </c>
    </row>
    <row r="260" spans="1:6" ht="10.5" customHeight="1">
      <c r="A260" s="17"/>
      <c r="B260" s="15" t="s">
        <v>157</v>
      </c>
      <c r="C260" s="16"/>
      <c r="D260" s="15">
        <v>123.6</v>
      </c>
      <c r="E260" s="3">
        <v>2837</v>
      </c>
      <c r="F260" s="11">
        <v>85436</v>
      </c>
    </row>
    <row r="261" spans="1:6" ht="10.5" customHeight="1">
      <c r="A261" s="17"/>
      <c r="B261" s="15" t="s">
        <v>158</v>
      </c>
      <c r="C261" s="16"/>
      <c r="D261" s="15">
        <v>292.6</v>
      </c>
      <c r="E261" s="3">
        <v>3772</v>
      </c>
      <c r="F261" s="11">
        <v>133157</v>
      </c>
    </row>
    <row r="262" spans="1:6" ht="10.5" customHeight="1">
      <c r="A262" s="17"/>
      <c r="B262" s="28" t="s">
        <v>159</v>
      </c>
      <c r="C262" s="16"/>
      <c r="D262" s="15">
        <v>103.9</v>
      </c>
      <c r="E262" s="3">
        <v>1227</v>
      </c>
      <c r="F262" s="29">
        <v>36848</v>
      </c>
    </row>
    <row r="263" spans="1:6" ht="10.5" customHeight="1">
      <c r="A263" s="17"/>
      <c r="B263" s="15" t="s">
        <v>160</v>
      </c>
      <c r="C263" s="16"/>
      <c r="D263" s="15">
        <v>288.9</v>
      </c>
      <c r="E263" s="3">
        <v>1865</v>
      </c>
      <c r="F263" s="11">
        <v>52365</v>
      </c>
    </row>
    <row r="264" spans="1:6" ht="10.5" customHeight="1">
      <c r="A264" s="17"/>
      <c r="B264" s="15" t="s">
        <v>161</v>
      </c>
      <c r="C264" s="16"/>
      <c r="D264" s="15">
        <v>234.8</v>
      </c>
      <c r="E264" s="3">
        <v>3258</v>
      </c>
      <c r="F264" s="11">
        <v>97946</v>
      </c>
    </row>
    <row r="265" spans="1:6" ht="10.5" customHeight="1">
      <c r="A265" s="17"/>
      <c r="B265" s="15" t="s">
        <v>206</v>
      </c>
      <c r="C265" s="16"/>
      <c r="D265" s="15">
        <v>176.1</v>
      </c>
      <c r="E265" s="3">
        <v>2465</v>
      </c>
      <c r="F265" s="11">
        <v>86816</v>
      </c>
    </row>
    <row r="266" spans="1:6" ht="10.5" customHeight="1">
      <c r="A266" s="17"/>
      <c r="B266" s="15" t="s">
        <v>207</v>
      </c>
      <c r="C266" s="16"/>
      <c r="D266" s="15">
        <v>202.9</v>
      </c>
      <c r="E266" s="3">
        <v>3122</v>
      </c>
      <c r="F266" s="11">
        <v>84560</v>
      </c>
    </row>
    <row r="267" spans="1:6" ht="10.5" customHeight="1">
      <c r="A267" s="17"/>
      <c r="B267" s="15" t="s">
        <v>162</v>
      </c>
      <c r="C267" s="16"/>
      <c r="D267" s="15">
        <v>116.4</v>
      </c>
      <c r="E267" s="3">
        <v>1448</v>
      </c>
      <c r="F267" s="11">
        <v>43891</v>
      </c>
    </row>
    <row r="268" spans="1:6" ht="10.5" customHeight="1">
      <c r="A268" s="17"/>
      <c r="B268" s="15" t="s">
        <v>163</v>
      </c>
      <c r="C268" s="16"/>
      <c r="D268" s="15">
        <v>75</v>
      </c>
      <c r="E268" s="3">
        <v>1005</v>
      </c>
      <c r="F268" s="11">
        <v>30696</v>
      </c>
    </row>
    <row r="269" spans="1:6" ht="10.5" customHeight="1">
      <c r="A269" s="13" t="s">
        <v>196</v>
      </c>
      <c r="B269" s="14"/>
      <c r="C269" s="20"/>
      <c r="D269" s="15"/>
      <c r="E269" s="3"/>
      <c r="F269" s="11"/>
    </row>
    <row r="270" spans="1:6" ht="10.5" customHeight="1">
      <c r="A270" s="17"/>
      <c r="B270" s="15" t="s">
        <v>164</v>
      </c>
      <c r="C270" s="16"/>
      <c r="D270" s="15">
        <v>104.1</v>
      </c>
      <c r="E270" s="3">
        <v>1863</v>
      </c>
      <c r="F270" s="11">
        <v>65877</v>
      </c>
    </row>
    <row r="271" spans="1:6" ht="10.5" customHeight="1">
      <c r="A271" s="17"/>
      <c r="B271" s="15" t="s">
        <v>165</v>
      </c>
      <c r="C271" s="16"/>
      <c r="D271" s="15">
        <v>204.7</v>
      </c>
      <c r="E271" s="3">
        <v>3484</v>
      </c>
      <c r="F271" s="11">
        <v>123253</v>
      </c>
    </row>
    <row r="272" spans="1:6" ht="10.5" customHeight="1">
      <c r="A272" s="17"/>
      <c r="B272" s="15" t="s">
        <v>166</v>
      </c>
      <c r="C272" s="16"/>
      <c r="D272" s="15">
        <v>148.5</v>
      </c>
      <c r="E272" s="3">
        <v>1788</v>
      </c>
      <c r="F272" s="11">
        <v>60875</v>
      </c>
    </row>
    <row r="273" spans="1:6" ht="10.5" customHeight="1">
      <c r="A273" s="17"/>
      <c r="B273" s="15" t="s">
        <v>167</v>
      </c>
      <c r="C273" s="16"/>
      <c r="D273" s="15">
        <v>329.9</v>
      </c>
      <c r="E273" s="3">
        <v>2388</v>
      </c>
      <c r="F273" s="11">
        <v>91230</v>
      </c>
    </row>
    <row r="274" spans="1:6" ht="10.5" customHeight="1">
      <c r="A274" s="17"/>
      <c r="B274" s="15" t="s">
        <v>168</v>
      </c>
      <c r="C274" s="16"/>
      <c r="D274" s="15">
        <v>249.1</v>
      </c>
      <c r="E274" s="3">
        <v>977</v>
      </c>
      <c r="F274" s="11">
        <v>29576</v>
      </c>
    </row>
    <row r="275" spans="1:6" ht="10.5" customHeight="1">
      <c r="A275" s="17"/>
      <c r="B275" s="15" t="s">
        <v>169</v>
      </c>
      <c r="C275" s="16"/>
      <c r="D275" s="15">
        <v>202.3</v>
      </c>
      <c r="E275" s="3">
        <v>431</v>
      </c>
      <c r="F275" s="11">
        <v>14253</v>
      </c>
    </row>
    <row r="276" spans="1:6" ht="10.5" customHeight="1">
      <c r="A276" s="17"/>
      <c r="B276" s="15" t="s">
        <v>170</v>
      </c>
      <c r="C276" s="16"/>
      <c r="D276" s="15">
        <v>97.3</v>
      </c>
      <c r="E276" s="3">
        <v>1090</v>
      </c>
      <c r="F276" s="11">
        <v>36152</v>
      </c>
    </row>
    <row r="277" spans="1:6" ht="10.5" customHeight="1">
      <c r="A277" s="17"/>
      <c r="B277" s="15" t="s">
        <v>171</v>
      </c>
      <c r="C277" s="16"/>
      <c r="D277" s="15">
        <v>111.4</v>
      </c>
      <c r="E277" s="3">
        <v>1799</v>
      </c>
      <c r="F277" s="11">
        <v>54768</v>
      </c>
    </row>
    <row r="278" spans="1:6" ht="10.5" customHeight="1">
      <c r="A278" s="17"/>
      <c r="B278" s="15" t="s">
        <v>172</v>
      </c>
      <c r="C278" s="16"/>
      <c r="D278" s="15">
        <v>289.7</v>
      </c>
      <c r="E278" s="3">
        <v>3393</v>
      </c>
      <c r="F278" s="11">
        <v>112493</v>
      </c>
    </row>
    <row r="279" spans="1:6" ht="10.5" customHeight="1">
      <c r="A279" s="17"/>
      <c r="B279" s="15" t="s">
        <v>173</v>
      </c>
      <c r="C279" s="16"/>
      <c r="D279" s="15">
        <v>194.5</v>
      </c>
      <c r="E279" s="3">
        <v>699</v>
      </c>
      <c r="F279" s="11">
        <v>24597</v>
      </c>
    </row>
    <row r="280" spans="1:6" ht="10.5" customHeight="1">
      <c r="A280" s="17"/>
      <c r="B280" s="15" t="s">
        <v>174</v>
      </c>
      <c r="C280" s="16"/>
      <c r="D280" s="15">
        <v>153.9</v>
      </c>
      <c r="E280" s="3">
        <v>2290</v>
      </c>
      <c r="F280" s="11">
        <v>92878</v>
      </c>
    </row>
    <row r="281" spans="1:6" ht="10.5" customHeight="1">
      <c r="A281" s="17"/>
      <c r="B281" s="15" t="s">
        <v>175</v>
      </c>
      <c r="C281" s="16"/>
      <c r="D281" s="15">
        <v>1</v>
      </c>
      <c r="E281" s="3">
        <v>16</v>
      </c>
      <c r="F281" s="11">
        <v>480</v>
      </c>
    </row>
    <row r="282" spans="1:6" ht="10.5" customHeight="1">
      <c r="A282" s="17"/>
      <c r="B282" s="15" t="s">
        <v>176</v>
      </c>
      <c r="C282" s="16"/>
      <c r="D282" s="15">
        <v>275.4</v>
      </c>
      <c r="E282" s="3">
        <v>2945</v>
      </c>
      <c r="F282" s="11">
        <v>89904</v>
      </c>
    </row>
    <row r="283" spans="1:6" ht="10.5" customHeight="1">
      <c r="A283" s="17"/>
      <c r="B283" s="15" t="s">
        <v>177</v>
      </c>
      <c r="C283" s="16"/>
      <c r="D283" s="15">
        <v>215.7</v>
      </c>
      <c r="E283" s="3">
        <v>1382</v>
      </c>
      <c r="F283" s="11">
        <v>46566</v>
      </c>
    </row>
    <row r="284" spans="1:6" ht="10.5" customHeight="1">
      <c r="A284" s="17"/>
      <c r="B284" s="15" t="s">
        <v>178</v>
      </c>
      <c r="C284" s="16"/>
      <c r="D284" s="15">
        <v>324.9</v>
      </c>
      <c r="E284" s="3">
        <v>958</v>
      </c>
      <c r="F284" s="11">
        <v>38320</v>
      </c>
    </row>
    <row r="285" spans="1:6" ht="10.5" customHeight="1">
      <c r="A285" s="17"/>
      <c r="B285" s="15" t="s">
        <v>179</v>
      </c>
      <c r="C285" s="16"/>
      <c r="D285" s="15">
        <v>138</v>
      </c>
      <c r="E285" s="3">
        <v>820</v>
      </c>
      <c r="F285" s="11">
        <v>29280</v>
      </c>
    </row>
    <row r="286" spans="1:6" ht="10.5" customHeight="1">
      <c r="A286" s="17"/>
      <c r="B286" s="15" t="s">
        <v>180</v>
      </c>
      <c r="C286" s="16"/>
      <c r="D286" s="15">
        <v>328.6</v>
      </c>
      <c r="E286" s="3">
        <v>1278</v>
      </c>
      <c r="F286" s="11">
        <v>38340</v>
      </c>
    </row>
    <row r="287" spans="1:6" ht="10.5" customHeight="1">
      <c r="A287" s="17"/>
      <c r="B287" s="15" t="s">
        <v>181</v>
      </c>
      <c r="C287" s="16"/>
      <c r="D287" s="15">
        <v>317.1</v>
      </c>
      <c r="E287" s="3">
        <v>1052</v>
      </c>
      <c r="F287" s="11">
        <v>31597</v>
      </c>
    </row>
    <row r="288" spans="1:6" ht="10.5" customHeight="1">
      <c r="A288" s="17"/>
      <c r="B288" s="15" t="s">
        <v>182</v>
      </c>
      <c r="C288" s="16"/>
      <c r="D288" s="15">
        <v>243.4</v>
      </c>
      <c r="E288" s="3">
        <v>997</v>
      </c>
      <c r="F288" s="11">
        <v>30255</v>
      </c>
    </row>
    <row r="289" spans="1:6" ht="10.5" customHeight="1">
      <c r="A289" s="17"/>
      <c r="B289" s="15" t="s">
        <v>183</v>
      </c>
      <c r="C289" s="16"/>
      <c r="D289" s="15">
        <v>302.7</v>
      </c>
      <c r="E289" s="3">
        <v>484</v>
      </c>
      <c r="F289" s="11">
        <v>14520</v>
      </c>
    </row>
    <row r="290" spans="1:6" ht="10.5" customHeight="1">
      <c r="A290" s="17"/>
      <c r="B290" s="15" t="s">
        <v>184</v>
      </c>
      <c r="C290" s="16"/>
      <c r="D290" s="15">
        <v>373.6</v>
      </c>
      <c r="E290" s="3">
        <v>1291</v>
      </c>
      <c r="F290" s="11">
        <v>36265</v>
      </c>
    </row>
    <row r="291" spans="1:6" ht="10.5" customHeight="1">
      <c r="A291" s="17"/>
      <c r="B291" s="15" t="s">
        <v>185</v>
      </c>
      <c r="C291" s="16"/>
      <c r="D291" s="15">
        <v>223.6</v>
      </c>
      <c r="E291" s="3">
        <v>1274</v>
      </c>
      <c r="F291" s="11">
        <v>31850</v>
      </c>
    </row>
    <row r="292" spans="1:6" ht="10.5" customHeight="1">
      <c r="A292" s="30"/>
      <c r="B292" s="33" t="s">
        <v>28</v>
      </c>
      <c r="C292" s="37"/>
      <c r="D292" s="36">
        <f>SUM(D255:D262,D263:D291)</f>
        <v>7609.199999999999</v>
      </c>
      <c r="E292" s="31">
        <f>SUM(E255:E262,E263:E291)</f>
        <v>67046</v>
      </c>
      <c r="F292" s="32">
        <f>SUM(F255:F291)</f>
        <v>2156529</v>
      </c>
    </row>
    <row r="293" spans="2:6" ht="10.5" customHeight="1">
      <c r="B293" s="1" t="s">
        <v>204</v>
      </c>
      <c r="E293" s="7"/>
      <c r="F293" s="7"/>
    </row>
  </sheetData>
  <mergeCells count="159">
    <mergeCell ref="F174:F175"/>
    <mergeCell ref="A176:B176"/>
    <mergeCell ref="B181:B182"/>
    <mergeCell ref="B250:B251"/>
    <mergeCell ref="B252:B253"/>
    <mergeCell ref="F250:F251"/>
    <mergeCell ref="F252:F253"/>
    <mergeCell ref="F4:F5"/>
    <mergeCell ref="F90:F91"/>
    <mergeCell ref="B90:B91"/>
    <mergeCell ref="F84:F85"/>
    <mergeCell ref="F86:F87"/>
    <mergeCell ref="A55:B55"/>
    <mergeCell ref="B56:B57"/>
    <mergeCell ref="B66:B67"/>
    <mergeCell ref="F70:F71"/>
    <mergeCell ref="B92:B93"/>
    <mergeCell ref="F92:F93"/>
    <mergeCell ref="F150:F151"/>
    <mergeCell ref="F152:F153"/>
    <mergeCell ref="F123:F124"/>
    <mergeCell ref="F125:F126"/>
    <mergeCell ref="F127:F128"/>
    <mergeCell ref="F129:F130"/>
    <mergeCell ref="F115:F116"/>
    <mergeCell ref="F117:F118"/>
    <mergeCell ref="B229:B230"/>
    <mergeCell ref="F229:F230"/>
    <mergeCell ref="B187:B188"/>
    <mergeCell ref="F187:F188"/>
    <mergeCell ref="F195:F196"/>
    <mergeCell ref="B195:B196"/>
    <mergeCell ref="B211:B212"/>
    <mergeCell ref="F211:F212"/>
    <mergeCell ref="F207:F208"/>
    <mergeCell ref="B207:B208"/>
    <mergeCell ref="F131:F132"/>
    <mergeCell ref="F157:F158"/>
    <mergeCell ref="F133:F134"/>
    <mergeCell ref="F143:F144"/>
    <mergeCell ref="F146:F147"/>
    <mergeCell ref="F148:F149"/>
    <mergeCell ref="F154:F155"/>
    <mergeCell ref="A161:B161"/>
    <mergeCell ref="B162:B163"/>
    <mergeCell ref="F119:F120"/>
    <mergeCell ref="F121:F122"/>
    <mergeCell ref="B99:B100"/>
    <mergeCell ref="F111:F112"/>
    <mergeCell ref="F113:F114"/>
    <mergeCell ref="B111:B112"/>
    <mergeCell ref="A108:B108"/>
    <mergeCell ref="B109:B110"/>
    <mergeCell ref="F109:F110"/>
    <mergeCell ref="F106:F107"/>
    <mergeCell ref="F99:F100"/>
    <mergeCell ref="F102:F103"/>
    <mergeCell ref="B46:B47"/>
    <mergeCell ref="B49:B50"/>
    <mergeCell ref="B51:B52"/>
    <mergeCell ref="B53:B54"/>
    <mergeCell ref="A48:B48"/>
    <mergeCell ref="B58:B59"/>
    <mergeCell ref="B60:B61"/>
    <mergeCell ref="B62:B63"/>
    <mergeCell ref="B129:B130"/>
    <mergeCell ref="B131:B132"/>
    <mergeCell ref="B133:B134"/>
    <mergeCell ref="B113:B114"/>
    <mergeCell ref="B115:B116"/>
    <mergeCell ref="B117:B118"/>
    <mergeCell ref="B119:B120"/>
    <mergeCell ref="B106:B107"/>
    <mergeCell ref="B68:B69"/>
    <mergeCell ref="F82:F83"/>
    <mergeCell ref="B143:B144"/>
    <mergeCell ref="B121:B122"/>
    <mergeCell ref="B123:B124"/>
    <mergeCell ref="B125:B126"/>
    <mergeCell ref="B127:B128"/>
    <mergeCell ref="B84:B85"/>
    <mergeCell ref="B86:B87"/>
    <mergeCell ref="A101:B101"/>
    <mergeCell ref="B102:B103"/>
    <mergeCell ref="F88:F89"/>
    <mergeCell ref="B76:B77"/>
    <mergeCell ref="B78:B79"/>
    <mergeCell ref="B80:B81"/>
    <mergeCell ref="B82:B83"/>
    <mergeCell ref="F76:F77"/>
    <mergeCell ref="F78:F79"/>
    <mergeCell ref="F80:F81"/>
    <mergeCell ref="F72:F73"/>
    <mergeCell ref="F74:F75"/>
    <mergeCell ref="B70:B71"/>
    <mergeCell ref="B72:B73"/>
    <mergeCell ref="B74:B75"/>
    <mergeCell ref="F42:F43"/>
    <mergeCell ref="F44:F45"/>
    <mergeCell ref="F49:F50"/>
    <mergeCell ref="F46:F47"/>
    <mergeCell ref="F34:F35"/>
    <mergeCell ref="F36:F37"/>
    <mergeCell ref="F38:F39"/>
    <mergeCell ref="F40:F41"/>
    <mergeCell ref="B44:B45"/>
    <mergeCell ref="F7:F8"/>
    <mergeCell ref="F11:F12"/>
    <mergeCell ref="F13:F14"/>
    <mergeCell ref="F24:F25"/>
    <mergeCell ref="F26:F27"/>
    <mergeCell ref="F28:F29"/>
    <mergeCell ref="F30:F31"/>
    <mergeCell ref="B36:B37"/>
    <mergeCell ref="F32:F33"/>
    <mergeCell ref="B26:B27"/>
    <mergeCell ref="B38:B39"/>
    <mergeCell ref="B40:B41"/>
    <mergeCell ref="B42:B43"/>
    <mergeCell ref="B28:B29"/>
    <mergeCell ref="B30:B31"/>
    <mergeCell ref="B32:B33"/>
    <mergeCell ref="B34:B35"/>
    <mergeCell ref="C3:D3"/>
    <mergeCell ref="C1:E1"/>
    <mergeCell ref="B7:B8"/>
    <mergeCell ref="A2:B3"/>
    <mergeCell ref="C2:D2"/>
    <mergeCell ref="A1:B1"/>
    <mergeCell ref="A6:B6"/>
    <mergeCell ref="A4:B5"/>
    <mergeCell ref="B11:B12"/>
    <mergeCell ref="B159:B160"/>
    <mergeCell ref="B157:B158"/>
    <mergeCell ref="B154:B155"/>
    <mergeCell ref="B152:B153"/>
    <mergeCell ref="B88:B89"/>
    <mergeCell ref="B150:B151"/>
    <mergeCell ref="B148:B149"/>
    <mergeCell ref="B13:B14"/>
    <mergeCell ref="B24:B25"/>
    <mergeCell ref="F60:F61"/>
    <mergeCell ref="F62:F63"/>
    <mergeCell ref="F66:F67"/>
    <mergeCell ref="F68:F69"/>
    <mergeCell ref="F51:F52"/>
    <mergeCell ref="F53:F54"/>
    <mergeCell ref="F58:F59"/>
    <mergeCell ref="F56:F57"/>
    <mergeCell ref="B146:B147"/>
    <mergeCell ref="A145:B145"/>
    <mergeCell ref="B164:B165"/>
    <mergeCell ref="F183:F184"/>
    <mergeCell ref="F159:F160"/>
    <mergeCell ref="F164:F165"/>
    <mergeCell ref="B183:B184"/>
    <mergeCell ref="F181:F182"/>
    <mergeCell ref="F162:F163"/>
    <mergeCell ref="B174:B17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  <rowBreaks count="3" manualBreakCount="3">
    <brk id="54" max="5" man="1"/>
    <brk id="107" max="5" man="1"/>
    <brk id="1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2001-12-03T03:55:03Z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